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updateLinks="never" codeName="ThisWorkbook" defaultThemeVersion="124226"/>
  <mc:AlternateContent xmlns:mc="http://schemas.openxmlformats.org/markup-compatibility/2006">
    <mc:Choice Requires="x15">
      <x15ac:absPath xmlns:x15ac="http://schemas.microsoft.com/office/spreadsheetml/2010/11/ac" url="\\DEQHQ1\stormwater\Industrial\DocRetention\CurrentVersionsZ\DMRs\"/>
    </mc:Choice>
  </mc:AlternateContent>
  <xr:revisionPtr revIDLastSave="0" documentId="13_ncr:1_{D3E3187C-F8DA-4338-8977-FA21C642ACB1}" xr6:coauthVersionLast="46" xr6:coauthVersionMax="46" xr10:uidLastSave="{00000000-0000-0000-0000-000000000000}"/>
  <bookViews>
    <workbookView xWindow="-108" yWindow="-108" windowWidth="23256" windowHeight="12576" tabRatio="799" xr2:uid="{00000000-000D-0000-FFFF-FFFF00000000}"/>
  </bookViews>
  <sheets>
    <sheet name="Instructions" sheetId="19" r:id="rId1"/>
    <sheet name="General" sheetId="2" r:id="rId2"/>
    <sheet name="Columbia Slough" sheetId="4" r:id="rId3"/>
    <sheet name="Portland Harbor" sheetId="23" r:id="rId4"/>
    <sheet name="Columbia River" sheetId="3" r:id="rId5"/>
    <sheet name="Willamette Valley" sheetId="15" r:id="rId6"/>
    <sheet name="Sector" sheetId="7" r:id="rId7"/>
    <sheet name="Technology-based Effluent Limit" sheetId="9" r:id="rId8"/>
    <sheet name="setup" sheetId="17" state="hidden" r:id="rId9"/>
  </sheets>
  <externalReferences>
    <externalReference r:id="rId10"/>
  </externalReferences>
  <definedNames>
    <definedName name="Ammonia" localSheetId="1">#REF!</definedName>
    <definedName name="Ammonia" localSheetId="0">#REF!</definedName>
    <definedName name="Ammonia" localSheetId="7">#REF!</definedName>
    <definedName name="Ammonia">#REF!</definedName>
    <definedName name="BOD5_" localSheetId="1">#REF!</definedName>
    <definedName name="BOD5_" localSheetId="0">#REF!</definedName>
    <definedName name="BOD5_" localSheetId="7">#REF!</definedName>
    <definedName name="BOD5_">#REF!</definedName>
    <definedName name="COD" localSheetId="1">#REF!</definedName>
    <definedName name="COD" localSheetId="0">#REF!</definedName>
    <definedName name="COD" localSheetId="7">#REF!</definedName>
    <definedName name="COD">#REF!</definedName>
    <definedName name="Nitrate_plus_Nitrite_Nitrogen" localSheetId="1">#REF!</definedName>
    <definedName name="Nitrate_plus_Nitrite_Nitrogen" localSheetId="0">#REF!</definedName>
    <definedName name="Nitrate_plus_Nitrite_Nitrogen" localSheetId="7">#REF!</definedName>
    <definedName name="Nitrate_plus_Nitrite_Nitrogen">#REF!</definedName>
    <definedName name="pH" localSheetId="1">#REF!</definedName>
    <definedName name="pH" localSheetId="0">#REF!</definedName>
    <definedName name="pH" localSheetId="7">#REF!</definedName>
    <definedName name="pH">#REF!</definedName>
    <definedName name="pH1st" localSheetId="1">#REF!</definedName>
    <definedName name="pH1st" localSheetId="0">#REF!</definedName>
    <definedName name="pH1st" localSheetId="7">#REF!</definedName>
    <definedName name="pH1st">#REF!</definedName>
    <definedName name="_xlnm.Print_Area" localSheetId="4">'Columbia River'!$A$1:$L$92</definedName>
    <definedName name="_xlnm.Print_Area" localSheetId="2">'Columbia Slough'!$A$1:$L$92</definedName>
    <definedName name="_xlnm.Print_Area" localSheetId="1">General!$A$1:$N$44</definedName>
    <definedName name="_xlnm.Print_Area" localSheetId="0">Instructions!$A$1:$N$59</definedName>
    <definedName name="_xlnm.Print_Area" localSheetId="3">'Portland Harbor'!$A$1:$AF$92</definedName>
    <definedName name="_xlnm.Print_Area" localSheetId="6">Sector!$A$1:$AG$88</definedName>
    <definedName name="_xlnm.Print_Area" localSheetId="5">'Willamette Valley'!$A$1:$L$92</definedName>
    <definedName name="_xlnm.Print_Titles" localSheetId="0">Instructions!$1:$8</definedName>
    <definedName name="Select">General!$F$17</definedName>
    <definedName name="Total_Aluminum" localSheetId="1">#REF!</definedName>
    <definedName name="Total_Aluminum" localSheetId="0">#REF!</definedName>
    <definedName name="Total_Aluminum" localSheetId="7">#REF!</definedName>
    <definedName name="Total_Aluminum">#REF!</definedName>
    <definedName name="Total_Antimony" localSheetId="1">#REF!</definedName>
    <definedName name="Total_Antimony" localSheetId="0">#REF!</definedName>
    <definedName name="Total_Antimony" localSheetId="7">#REF!</definedName>
    <definedName name="Total_Antimony">#REF!</definedName>
    <definedName name="Total_Arsenic" localSheetId="1">#REF!</definedName>
    <definedName name="Total_Arsenic" localSheetId="0">#REF!</definedName>
    <definedName name="Total_Arsenic" localSheetId="7">#REF!</definedName>
    <definedName name="Total_Arsenic">#REF!</definedName>
    <definedName name="Total_Beryllium" localSheetId="1">#REF!</definedName>
    <definedName name="Total_Beryllium" localSheetId="0">#REF!</definedName>
    <definedName name="Total_Beryllium" localSheetId="7">#REF!</definedName>
    <definedName name="Total_Beryllium">#REF!</definedName>
    <definedName name="Total_Cadmium" localSheetId="1">#REF!</definedName>
    <definedName name="Total_Cadmium" localSheetId="0">#REF!</definedName>
    <definedName name="Total_Cadmium" localSheetId="7">#REF!</definedName>
    <definedName name="Total_Cadmium">#REF!</definedName>
    <definedName name="Total_Cyanide" localSheetId="1">#REF!</definedName>
    <definedName name="Total_Cyanide" localSheetId="0">#REF!</definedName>
    <definedName name="Total_Cyanide" localSheetId="7">#REF!</definedName>
    <definedName name="Total_Cyanide">#REF!</definedName>
    <definedName name="Total_Iron" localSheetId="1">#REF!</definedName>
    <definedName name="Total_Iron" localSheetId="0">#REF!</definedName>
    <definedName name="Total_Iron" localSheetId="7">#REF!</definedName>
    <definedName name="Total_Iron">#REF!</definedName>
    <definedName name="Total_Magnesium" localSheetId="1">#REF!</definedName>
    <definedName name="Total_Magnesium" localSheetId="0">#REF!</definedName>
    <definedName name="Total_Magnesium" localSheetId="7">#REF!</definedName>
    <definedName name="Total_Magnesium">#REF!</definedName>
    <definedName name="Total_Mercury" localSheetId="1">#REF!</definedName>
    <definedName name="Total_Mercury" localSheetId="0">#REF!</definedName>
    <definedName name="Total_Mercury" localSheetId="7">#REF!</definedName>
    <definedName name="Total_Mercury">#REF!</definedName>
    <definedName name="Total_Nickel" localSheetId="1">#REF!</definedName>
    <definedName name="Total_Nickel" localSheetId="0">#REF!</definedName>
    <definedName name="Total_Nickel" localSheetId="7">#REF!</definedName>
    <definedName name="Total_Nickel">#REF!</definedName>
    <definedName name="Total_Phosphorus" localSheetId="1">#REF!</definedName>
    <definedName name="Total_Phosphorus" localSheetId="0">#REF!</definedName>
    <definedName name="Total_Phosphorus" localSheetId="7">#REF!</definedName>
    <definedName name="Total_Phosphorus">#REF!</definedName>
    <definedName name="Total_Selenium" localSheetId="1">#REF!</definedName>
    <definedName name="Total_Selenium" localSheetId="0">#REF!</definedName>
    <definedName name="Total_Selenium" localSheetId="7">#REF!</definedName>
    <definedName name="Total_Selenium">#REF!</definedName>
    <definedName name="Total_Silver" localSheetId="1">#REF!</definedName>
    <definedName name="Total_Silver" localSheetId="0">#REF!</definedName>
    <definedName name="Total_Silver" localSheetId="7">#REF!</definedName>
    <definedName name="Total_Silver">#REF!</definedName>
    <definedName name="Turbidity" localSheetId="1">#REF!</definedName>
    <definedName name="Turbidity" localSheetId="0">#REF!</definedName>
    <definedName name="Turbidity" localSheetId="7">#REF!</definedName>
    <definedName name="Turbidity">#REF!</definedName>
    <definedName name="Z_96F3EFDF_C799_4268_81F2_C5F9107F78E1_.wvu.Cols" localSheetId="4" hidden="1">'Columbia River'!$M:$T</definedName>
    <definedName name="Z_96F3EFDF_C799_4268_81F2_C5F9107F78E1_.wvu.Cols" localSheetId="2" hidden="1">'Columbia Slough'!$M:$T</definedName>
    <definedName name="Z_96F3EFDF_C799_4268_81F2_C5F9107F78E1_.wvu.Cols" localSheetId="1" hidden="1">General!$O:$Y</definedName>
    <definedName name="Z_96F3EFDF_C799_4268_81F2_C5F9107F78E1_.wvu.Cols" localSheetId="0" hidden="1">Instructions!$O:$Y</definedName>
    <definedName name="Z_96F3EFDF_C799_4268_81F2_C5F9107F78E1_.wvu.Cols" localSheetId="6" hidden="1">Sector!$AH:$BF</definedName>
    <definedName name="Z_96F3EFDF_C799_4268_81F2_C5F9107F78E1_.wvu.PrintArea" localSheetId="4" hidden="1">'Columbia River'!$A$1:$L$93</definedName>
    <definedName name="Z_96F3EFDF_C799_4268_81F2_C5F9107F78E1_.wvu.PrintArea" localSheetId="2" hidden="1">'Columbia Slough'!$A$1:$L$93</definedName>
    <definedName name="Z_96F3EFDF_C799_4268_81F2_C5F9107F78E1_.wvu.PrintArea" localSheetId="1" hidden="1">General!$A$1:$N$44</definedName>
    <definedName name="Z_96F3EFDF_C799_4268_81F2_C5F9107F78E1_.wvu.PrintArea" localSheetId="0" hidden="1">Instructions!$A$1:$N$59</definedName>
    <definedName name="Z_96F3EFDF_C799_4268_81F2_C5F9107F78E1_.wvu.PrintArea" localSheetId="6" hidden="1">Sector!$A$1:$AG$89</definedName>
    <definedName name="Z_96F3EFDF_C799_4268_81F2_C5F9107F78E1_.wvu.PrintTitles" localSheetId="0" hidden="1">Instructions!$1:$8</definedName>
    <definedName name="Z_96F3EFDF_C799_4268_81F2_C5F9107F78E1_.wvu.Rows" localSheetId="4" hidden="1">'Columbia River'!$8:$8,'Columbia River'!$55:$55</definedName>
    <definedName name="Z_96F3EFDF_C799_4268_81F2_C5F9107F78E1_.wvu.Rows" localSheetId="2" hidden="1">'Columbia Slough'!$8:$8</definedName>
    <definedName name="Z_B71DBFDC_BBDC_43A2_A2F9_768366D0F7D3_.wvu.Cols" localSheetId="4" hidden="1">'Columbia River'!$M:$T</definedName>
    <definedName name="Z_B71DBFDC_BBDC_43A2_A2F9_768366D0F7D3_.wvu.Cols" localSheetId="2" hidden="1">'Columbia Slough'!$M:$T</definedName>
    <definedName name="Z_B71DBFDC_BBDC_43A2_A2F9_768366D0F7D3_.wvu.Cols" localSheetId="1" hidden="1">General!$O:$Y</definedName>
    <definedName name="Z_B71DBFDC_BBDC_43A2_A2F9_768366D0F7D3_.wvu.Cols" localSheetId="0" hidden="1">Instructions!$O:$Y</definedName>
    <definedName name="Z_B71DBFDC_BBDC_43A2_A2F9_768366D0F7D3_.wvu.Cols" localSheetId="6" hidden="1">Sector!$AH:$BF</definedName>
    <definedName name="Z_B71DBFDC_BBDC_43A2_A2F9_768366D0F7D3_.wvu.PrintArea" localSheetId="4" hidden="1">'Columbia River'!$A$1:$L$93</definedName>
    <definedName name="Z_B71DBFDC_BBDC_43A2_A2F9_768366D0F7D3_.wvu.PrintArea" localSheetId="2" hidden="1">'Columbia Slough'!$A$1:$L$93</definedName>
    <definedName name="Z_B71DBFDC_BBDC_43A2_A2F9_768366D0F7D3_.wvu.PrintArea" localSheetId="1" hidden="1">General!$A$1:$N$44</definedName>
    <definedName name="Z_B71DBFDC_BBDC_43A2_A2F9_768366D0F7D3_.wvu.PrintArea" localSheetId="0" hidden="1">Instructions!$A$1:$N$59</definedName>
    <definedName name="Z_B71DBFDC_BBDC_43A2_A2F9_768366D0F7D3_.wvu.PrintArea" localSheetId="6" hidden="1">Sector!$A$1:$AG$89</definedName>
    <definedName name="Z_B71DBFDC_BBDC_43A2_A2F9_768366D0F7D3_.wvu.PrintTitles" localSheetId="0" hidden="1">Instructions!$1:$8</definedName>
    <definedName name="Z_B71DBFDC_BBDC_43A2_A2F9_768366D0F7D3_.wvu.Rows" localSheetId="4" hidden="1">'Columbia River'!$8:$8,'Columbia River'!$55:$55</definedName>
    <definedName name="Z_B71DBFDC_BBDC_43A2_A2F9_768366D0F7D3_.wvu.Rows" localSheetId="2" hidden="1">'Columbia Slough'!$8:$8</definedName>
  </definedNames>
  <calcPr calcId="191029"/>
  <customWorkbookViews>
    <customWorkbookView name="RATLIFF Krista - Personal View" guid="{96F3EFDF-C799-4268-81F2-C5F9107F78E1}" mergeInterval="0" personalView="1" maximized="1" xWindow="-1288" yWindow="-8" windowWidth="1296" windowHeight="1000" tabRatio="799" activeSheetId="3"/>
    <customWorkbookView name="mriedel - Personal View" guid="{B71DBFDC-BBDC-43A2-A2F9-768366D0F7D3}" mergeInterval="0" personalView="1" maximized="1" xWindow="-8" yWindow="-8" windowWidth="1696" windowHeight="1026" tabRatio="7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9" i="23" l="1"/>
  <c r="D21" i="23"/>
  <c r="D28" i="23"/>
  <c r="D35" i="23"/>
  <c r="D42" i="23"/>
  <c r="X42" i="23"/>
  <c r="X35" i="23"/>
  <c r="X28" i="23"/>
  <c r="D68" i="23"/>
  <c r="D89" i="23"/>
  <c r="D82" i="23"/>
  <c r="X75" i="23"/>
  <c r="X68" i="23"/>
  <c r="X82" i="23"/>
  <c r="X89" i="23"/>
  <c r="E21" i="4"/>
  <c r="E28" i="4"/>
  <c r="E35" i="4"/>
  <c r="D21" i="4"/>
  <c r="D28" i="4"/>
  <c r="D35" i="4"/>
  <c r="F42" i="4"/>
  <c r="F35" i="4"/>
  <c r="F28" i="4"/>
  <c r="G21" i="4"/>
  <c r="G28" i="4"/>
  <c r="G35" i="4"/>
  <c r="H21" i="4"/>
  <c r="H28" i="4"/>
  <c r="H35" i="4"/>
  <c r="K42" i="4"/>
  <c r="J35" i="4"/>
  <c r="K28" i="4"/>
  <c r="J28" i="4"/>
  <c r="I28" i="4"/>
  <c r="AG21" i="7" l="1"/>
  <c r="AG28" i="7"/>
  <c r="AD21" i="7"/>
  <c r="AD28" i="7"/>
  <c r="AD35" i="7"/>
  <c r="AB21" i="7"/>
  <c r="AB28" i="7"/>
  <c r="AB35" i="7"/>
  <c r="V21" i="7"/>
  <c r="V28" i="7"/>
  <c r="V35" i="7"/>
  <c r="T21" i="7"/>
  <c r="T28" i="7"/>
  <c r="T35" i="7"/>
  <c r="S21" i="7"/>
  <c r="S28" i="7"/>
  <c r="S35" i="7"/>
  <c r="R21" i="7"/>
  <c r="R28" i="7"/>
  <c r="R35" i="7"/>
  <c r="K21" i="7"/>
  <c r="K28" i="7"/>
  <c r="H21" i="7"/>
  <c r="H42" i="7"/>
  <c r="H28" i="7"/>
  <c r="E21" i="7"/>
  <c r="E28" i="7"/>
  <c r="E35" i="7"/>
  <c r="C35" i="7"/>
  <c r="K35" i="7"/>
  <c r="K42" i="7"/>
  <c r="G28" i="7"/>
  <c r="G35" i="7"/>
  <c r="AE28" i="7"/>
  <c r="AG35" i="7"/>
  <c r="Y21" i="7"/>
  <c r="Y28" i="7"/>
  <c r="N21" i="7"/>
  <c r="N42" i="7"/>
  <c r="AA21" i="7"/>
  <c r="AA28" i="7"/>
  <c r="AA35" i="7"/>
  <c r="AA42" i="7"/>
  <c r="V42" i="7"/>
  <c r="Q21" i="7"/>
  <c r="Q28" i="7"/>
  <c r="Q35" i="7"/>
  <c r="Q42" i="7"/>
  <c r="P21" i="7"/>
  <c r="P28" i="7"/>
  <c r="P35" i="7"/>
  <c r="P42" i="7"/>
  <c r="O21" i="7"/>
  <c r="O28" i="7"/>
  <c r="O35" i="7"/>
  <c r="O42" i="7"/>
  <c r="Z21" i="7"/>
  <c r="AF28" i="7"/>
  <c r="AF35" i="7"/>
  <c r="AF42" i="7"/>
  <c r="F28" i="7"/>
  <c r="F35" i="7"/>
  <c r="F42" i="7"/>
  <c r="C42" i="7"/>
  <c r="H35" i="7"/>
  <c r="AC35" i="7"/>
  <c r="AB61" i="23"/>
  <c r="H61" i="23"/>
  <c r="I21" i="15"/>
  <c r="I28" i="15"/>
  <c r="I35" i="15"/>
  <c r="H21" i="15"/>
  <c r="H28" i="15"/>
  <c r="H35" i="15"/>
  <c r="G21" i="15"/>
  <c r="G28" i="15"/>
  <c r="G35" i="15"/>
  <c r="F21" i="15"/>
  <c r="F28" i="15"/>
  <c r="F35" i="15"/>
  <c r="E21" i="15"/>
  <c r="E28" i="15"/>
  <c r="E35" i="15"/>
  <c r="D21" i="15"/>
  <c r="D28" i="15"/>
  <c r="D35" i="15"/>
  <c r="I21" i="3"/>
  <c r="I28" i="3"/>
  <c r="I35" i="3"/>
  <c r="G28" i="3"/>
  <c r="G35" i="3"/>
  <c r="F21" i="3"/>
  <c r="F28" i="3"/>
  <c r="F35" i="3"/>
  <c r="E21" i="3"/>
  <c r="E28" i="3"/>
  <c r="E35" i="3"/>
  <c r="D21" i="3"/>
  <c r="D28" i="3"/>
  <c r="D35" i="3"/>
  <c r="I21" i="23"/>
  <c r="I28" i="23"/>
  <c r="I35" i="23"/>
  <c r="H21" i="23"/>
  <c r="H28" i="23"/>
  <c r="H35" i="23"/>
  <c r="G21" i="23"/>
  <c r="G28" i="23"/>
  <c r="G35" i="23"/>
  <c r="F21" i="23"/>
  <c r="F28" i="23"/>
  <c r="F35" i="23"/>
  <c r="F42" i="23"/>
  <c r="E21" i="23"/>
  <c r="E28" i="23"/>
  <c r="E35" i="23"/>
  <c r="K35" i="4"/>
  <c r="B4" i="23"/>
  <c r="AB92" i="23"/>
  <c r="Z92" i="23"/>
  <c r="Y92" i="23"/>
  <c r="X92" i="23"/>
  <c r="H92" i="23"/>
  <c r="F92" i="23"/>
  <c r="E92" i="23"/>
  <c r="D92" i="23"/>
  <c r="AA91" i="23"/>
  <c r="Z91" i="23"/>
  <c r="Y91" i="23"/>
  <c r="X91" i="23"/>
  <c r="W91" i="23"/>
  <c r="U91" i="23"/>
  <c r="G91" i="23"/>
  <c r="F91" i="23"/>
  <c r="E91" i="23"/>
  <c r="D91" i="23"/>
  <c r="C91" i="23"/>
  <c r="A91" i="23"/>
  <c r="AN88" i="23"/>
  <c r="AM88" i="23"/>
  <c r="AL88" i="23"/>
  <c r="AK88" i="23"/>
  <c r="AJ88" i="23"/>
  <c r="AI88" i="23"/>
  <c r="AH88" i="23"/>
  <c r="AG88" i="23"/>
  <c r="U88" i="23"/>
  <c r="T88" i="23"/>
  <c r="S88" i="23"/>
  <c r="R88" i="23"/>
  <c r="Q88" i="23"/>
  <c r="P88" i="23"/>
  <c r="O88" i="23"/>
  <c r="N88" i="23"/>
  <c r="M88" i="23"/>
  <c r="A88" i="23"/>
  <c r="AN87" i="23"/>
  <c r="AM87" i="23"/>
  <c r="AL87" i="23"/>
  <c r="AK87" i="23"/>
  <c r="AJ87" i="23"/>
  <c r="AI87" i="23"/>
  <c r="AH87" i="23"/>
  <c r="AG87" i="23"/>
  <c r="U87" i="23"/>
  <c r="T87" i="23"/>
  <c r="S87" i="23"/>
  <c r="R87" i="23"/>
  <c r="Q87" i="23"/>
  <c r="P87" i="23"/>
  <c r="O87" i="23"/>
  <c r="N87" i="23"/>
  <c r="M87" i="23"/>
  <c r="A87" i="23"/>
  <c r="AN86" i="23"/>
  <c r="AM86" i="23"/>
  <c r="AL86" i="23"/>
  <c r="AK86" i="23"/>
  <c r="AJ86" i="23"/>
  <c r="AI86" i="23"/>
  <c r="AH86" i="23"/>
  <c r="AG86" i="23"/>
  <c r="U86" i="23"/>
  <c r="T86" i="23"/>
  <c r="S86" i="23"/>
  <c r="R86" i="23"/>
  <c r="Q86" i="23"/>
  <c r="P86" i="23"/>
  <c r="O86" i="23"/>
  <c r="N86" i="23"/>
  <c r="M86" i="23"/>
  <c r="A86" i="23"/>
  <c r="AN85" i="23"/>
  <c r="AM85" i="23"/>
  <c r="AL85" i="23"/>
  <c r="AK85" i="23"/>
  <c r="AJ85" i="23"/>
  <c r="AI85" i="23"/>
  <c r="AH85" i="23"/>
  <c r="AG85" i="23"/>
  <c r="U85" i="23"/>
  <c r="T85" i="23"/>
  <c r="S85" i="23"/>
  <c r="R85" i="23"/>
  <c r="Q85" i="23"/>
  <c r="P85" i="23"/>
  <c r="O85" i="23"/>
  <c r="N85" i="23"/>
  <c r="M85" i="23"/>
  <c r="A85" i="23"/>
  <c r="AN84" i="23"/>
  <c r="AM84" i="23"/>
  <c r="AL84" i="23"/>
  <c r="AK84" i="23"/>
  <c r="AJ84" i="23"/>
  <c r="AI84" i="23"/>
  <c r="AH84" i="23"/>
  <c r="AG84" i="23"/>
  <c r="U84" i="23"/>
  <c r="T84" i="23"/>
  <c r="S84" i="23"/>
  <c r="R84" i="23"/>
  <c r="Q84" i="23"/>
  <c r="P84" i="23"/>
  <c r="O84" i="23"/>
  <c r="N84" i="23"/>
  <c r="M84" i="23"/>
  <c r="A84" i="23"/>
  <c r="AN83" i="23"/>
  <c r="AM83" i="23"/>
  <c r="AM89" i="23" s="1"/>
  <c r="AD89" i="23" s="1"/>
  <c r="AL83" i="23"/>
  <c r="AK83" i="23"/>
  <c r="AJ83" i="23"/>
  <c r="AI83" i="23"/>
  <c r="AH83" i="23"/>
  <c r="AG83" i="23"/>
  <c r="T83" i="23"/>
  <c r="S83" i="23"/>
  <c r="R83" i="23"/>
  <c r="Q83" i="23"/>
  <c r="P83" i="23"/>
  <c r="O83" i="23"/>
  <c r="N83" i="23"/>
  <c r="M83" i="23"/>
  <c r="AN81" i="23"/>
  <c r="AM81" i="23"/>
  <c r="AL81" i="23"/>
  <c r="AK81" i="23"/>
  <c r="AJ81" i="23"/>
  <c r="AI81" i="23"/>
  <c r="AH81" i="23"/>
  <c r="AG81" i="23"/>
  <c r="U81" i="23"/>
  <c r="T81" i="23"/>
  <c r="S81" i="23"/>
  <c r="R81" i="23"/>
  <c r="Q81" i="23"/>
  <c r="P81" i="23"/>
  <c r="O81" i="23"/>
  <c r="N81" i="23"/>
  <c r="M81" i="23"/>
  <c r="A81" i="23"/>
  <c r="AN80" i="23"/>
  <c r="AM80" i="23"/>
  <c r="AL80" i="23"/>
  <c r="AK80" i="23"/>
  <c r="AJ80" i="23"/>
  <c r="AI80" i="23"/>
  <c r="AH80" i="23"/>
  <c r="AG80" i="23"/>
  <c r="U80" i="23"/>
  <c r="T80" i="23"/>
  <c r="S80" i="23"/>
  <c r="R80" i="23"/>
  <c r="Q80" i="23"/>
  <c r="P80" i="23"/>
  <c r="O80" i="23"/>
  <c r="N80" i="23"/>
  <c r="M80" i="23"/>
  <c r="A80" i="23"/>
  <c r="AN79" i="23"/>
  <c r="AM79" i="23"/>
  <c r="AL79" i="23"/>
  <c r="AK79" i="23"/>
  <c r="AJ79" i="23"/>
  <c r="AI79" i="23"/>
  <c r="AH79" i="23"/>
  <c r="AG79" i="23"/>
  <c r="U79" i="23"/>
  <c r="T79" i="23"/>
  <c r="S79" i="23"/>
  <c r="R79" i="23"/>
  <c r="Q79" i="23"/>
  <c r="P79" i="23"/>
  <c r="O79" i="23"/>
  <c r="N79" i="23"/>
  <c r="M79" i="23"/>
  <c r="A79" i="23"/>
  <c r="AN78" i="23"/>
  <c r="AM78" i="23"/>
  <c r="AL78" i="23"/>
  <c r="AK78" i="23"/>
  <c r="AJ78" i="23"/>
  <c r="AI78" i="23"/>
  <c r="AH78" i="23"/>
  <c r="AG78" i="23"/>
  <c r="U78" i="23"/>
  <c r="T78" i="23"/>
  <c r="S78" i="23"/>
  <c r="R78" i="23"/>
  <c r="Q78" i="23"/>
  <c r="P78" i="23"/>
  <c r="O78" i="23"/>
  <c r="N78" i="23"/>
  <c r="M78" i="23"/>
  <c r="A78" i="23"/>
  <c r="AN77" i="23"/>
  <c r="AM77" i="23"/>
  <c r="AM82" i="23" s="1"/>
  <c r="AD82" i="23" s="1"/>
  <c r="AL77" i="23"/>
  <c r="AK77" i="23"/>
  <c r="AJ77" i="23"/>
  <c r="AI77" i="23"/>
  <c r="AH77" i="23"/>
  <c r="AG77" i="23"/>
  <c r="U77" i="23"/>
  <c r="T77" i="23"/>
  <c r="S77" i="23"/>
  <c r="R77" i="23"/>
  <c r="Q77" i="23"/>
  <c r="P77" i="23"/>
  <c r="O77" i="23"/>
  <c r="N77" i="23"/>
  <c r="M77" i="23"/>
  <c r="A77" i="23"/>
  <c r="AN76" i="23"/>
  <c r="AM76" i="23"/>
  <c r="AL76" i="23"/>
  <c r="AK76" i="23"/>
  <c r="AJ76" i="23"/>
  <c r="AI76" i="23"/>
  <c r="AH76" i="23"/>
  <c r="AG76" i="23"/>
  <c r="T76" i="23"/>
  <c r="S76" i="23"/>
  <c r="S82" i="23" s="1"/>
  <c r="J82" i="23" s="1"/>
  <c r="R76" i="23"/>
  <c r="Q76" i="23"/>
  <c r="P76" i="23"/>
  <c r="O76" i="23"/>
  <c r="N76" i="23"/>
  <c r="M76" i="23"/>
  <c r="AN74" i="23"/>
  <c r="AM74" i="23"/>
  <c r="AL74" i="23"/>
  <c r="AK74" i="23"/>
  <c r="AJ74" i="23"/>
  <c r="AI74" i="23"/>
  <c r="AH74" i="23"/>
  <c r="AG74" i="23"/>
  <c r="U74" i="23"/>
  <c r="T74" i="23"/>
  <c r="S74" i="23"/>
  <c r="R74" i="23"/>
  <c r="Q74" i="23"/>
  <c r="P74" i="23"/>
  <c r="O74" i="23"/>
  <c r="N74" i="23"/>
  <c r="M74" i="23"/>
  <c r="A74" i="23"/>
  <c r="AN73" i="23"/>
  <c r="AM73" i="23"/>
  <c r="AL73" i="23"/>
  <c r="AK73" i="23"/>
  <c r="AJ73" i="23"/>
  <c r="AI73" i="23"/>
  <c r="AH73" i="23"/>
  <c r="AG73" i="23"/>
  <c r="U73" i="23"/>
  <c r="T73" i="23"/>
  <c r="S73" i="23"/>
  <c r="R73" i="23"/>
  <c r="Q73" i="23"/>
  <c r="P73" i="23"/>
  <c r="O73" i="23"/>
  <c r="N73" i="23"/>
  <c r="M73" i="23"/>
  <c r="A73" i="23"/>
  <c r="AN72" i="23"/>
  <c r="AM72" i="23"/>
  <c r="AL72" i="23"/>
  <c r="AK72" i="23"/>
  <c r="AJ72" i="23"/>
  <c r="AI72" i="23"/>
  <c r="AH72" i="23"/>
  <c r="AG72" i="23"/>
  <c r="U72" i="23"/>
  <c r="T72" i="23"/>
  <c r="S72" i="23"/>
  <c r="R72" i="23"/>
  <c r="Q72" i="23"/>
  <c r="P72" i="23"/>
  <c r="O72" i="23"/>
  <c r="N72" i="23"/>
  <c r="M72" i="23"/>
  <c r="A72" i="23"/>
  <c r="AN71" i="23"/>
  <c r="AM71" i="23"/>
  <c r="AL71" i="23"/>
  <c r="AK71" i="23"/>
  <c r="AJ71" i="23"/>
  <c r="AI71" i="23"/>
  <c r="AH71" i="23"/>
  <c r="AG71" i="23"/>
  <c r="U71" i="23"/>
  <c r="T71" i="23"/>
  <c r="S71" i="23"/>
  <c r="R71" i="23"/>
  <c r="Q71" i="23"/>
  <c r="P71" i="23"/>
  <c r="O71" i="23"/>
  <c r="N71" i="23"/>
  <c r="M71" i="23"/>
  <c r="A71" i="23"/>
  <c r="AN70" i="23"/>
  <c r="AM70" i="23"/>
  <c r="AL70" i="23"/>
  <c r="AK70" i="23"/>
  <c r="AJ70" i="23"/>
  <c r="AI70" i="23"/>
  <c r="AH70" i="23"/>
  <c r="AG70" i="23"/>
  <c r="U70" i="23"/>
  <c r="T70" i="23"/>
  <c r="S70" i="23"/>
  <c r="R70" i="23"/>
  <c r="Q70" i="23"/>
  <c r="P70" i="23"/>
  <c r="O70" i="23"/>
  <c r="N70" i="23"/>
  <c r="M70" i="23"/>
  <c r="A70" i="23"/>
  <c r="AN69" i="23"/>
  <c r="AM69" i="23"/>
  <c r="AL69" i="23"/>
  <c r="AK69" i="23"/>
  <c r="AJ69" i="23"/>
  <c r="AI69" i="23"/>
  <c r="AH69" i="23"/>
  <c r="AG69" i="23"/>
  <c r="T69" i="23"/>
  <c r="S69" i="23"/>
  <c r="R69" i="23"/>
  <c r="Q69" i="23"/>
  <c r="P69" i="23"/>
  <c r="O69" i="23"/>
  <c r="N69" i="23"/>
  <c r="M69" i="23"/>
  <c r="AN67" i="23"/>
  <c r="AM67" i="23"/>
  <c r="AL67" i="23"/>
  <c r="AK67" i="23"/>
  <c r="AJ67" i="23"/>
  <c r="AI67" i="23"/>
  <c r="AH67" i="23"/>
  <c r="AG67" i="23"/>
  <c r="U67" i="23"/>
  <c r="T67" i="23"/>
  <c r="S67" i="23"/>
  <c r="R67" i="23"/>
  <c r="Q67" i="23"/>
  <c r="P67" i="23"/>
  <c r="O67" i="23"/>
  <c r="N67" i="23"/>
  <c r="M67" i="23"/>
  <c r="A67" i="23"/>
  <c r="AN66" i="23"/>
  <c r="AM66" i="23"/>
  <c r="AL66" i="23"/>
  <c r="AK66" i="23"/>
  <c r="AJ66" i="23"/>
  <c r="AI66" i="23"/>
  <c r="AH66" i="23"/>
  <c r="AG66" i="23"/>
  <c r="U66" i="23"/>
  <c r="T66" i="23"/>
  <c r="S66" i="23"/>
  <c r="R66" i="23"/>
  <c r="Q66" i="23"/>
  <c r="P66" i="23"/>
  <c r="O66" i="23"/>
  <c r="N66" i="23"/>
  <c r="M66" i="23"/>
  <c r="A66" i="23"/>
  <c r="AN65" i="23"/>
  <c r="AM65" i="23"/>
  <c r="AM68" i="23" s="1"/>
  <c r="AL65" i="23"/>
  <c r="AK65" i="23"/>
  <c r="AJ65" i="23"/>
  <c r="AI65" i="23"/>
  <c r="AH65" i="23"/>
  <c r="AG65" i="23"/>
  <c r="U65" i="23"/>
  <c r="T65" i="23"/>
  <c r="S65" i="23"/>
  <c r="R65" i="23"/>
  <c r="Q65" i="23"/>
  <c r="P65" i="23"/>
  <c r="O65" i="23"/>
  <c r="N65" i="23"/>
  <c r="M65" i="23"/>
  <c r="A65" i="23"/>
  <c r="AN64" i="23"/>
  <c r="AM64" i="23"/>
  <c r="AL64" i="23"/>
  <c r="AK64" i="23"/>
  <c r="AJ64" i="23"/>
  <c r="AI64" i="23"/>
  <c r="AH64" i="23"/>
  <c r="AG64" i="23"/>
  <c r="U64" i="23"/>
  <c r="T64" i="23"/>
  <c r="S64" i="23"/>
  <c r="R64" i="23"/>
  <c r="Q64" i="23"/>
  <c r="P64" i="23"/>
  <c r="O64" i="23"/>
  <c r="N64" i="23"/>
  <c r="M64" i="23"/>
  <c r="A64" i="23"/>
  <c r="AN63" i="23"/>
  <c r="AM63" i="23"/>
  <c r="AL63" i="23"/>
  <c r="AK63" i="23"/>
  <c r="AJ63" i="23"/>
  <c r="AI63" i="23"/>
  <c r="AH63" i="23"/>
  <c r="AG63" i="23"/>
  <c r="U63" i="23"/>
  <c r="T63" i="23"/>
  <c r="S63" i="23"/>
  <c r="R63" i="23"/>
  <c r="Q63" i="23"/>
  <c r="P63" i="23"/>
  <c r="O63" i="23"/>
  <c r="N63" i="23"/>
  <c r="M63" i="23"/>
  <c r="A63" i="23"/>
  <c r="AN62" i="23"/>
  <c r="AN68" i="23" s="1"/>
  <c r="AM62" i="23"/>
  <c r="AL62" i="23"/>
  <c r="AK62" i="23"/>
  <c r="AJ62" i="23"/>
  <c r="AI62" i="23"/>
  <c r="AH62" i="23"/>
  <c r="AG62" i="23"/>
  <c r="T62" i="23"/>
  <c r="S62" i="23"/>
  <c r="R62" i="23"/>
  <c r="Q62" i="23"/>
  <c r="P62" i="23"/>
  <c r="O62" i="23"/>
  <c r="N62" i="23"/>
  <c r="M62" i="23"/>
  <c r="AC61" i="23"/>
  <c r="AA61" i="23"/>
  <c r="Z61" i="23"/>
  <c r="Y61" i="23"/>
  <c r="X61" i="23"/>
  <c r="W61" i="23"/>
  <c r="I61" i="23"/>
  <c r="G61" i="23"/>
  <c r="F61" i="23"/>
  <c r="E61" i="23"/>
  <c r="D61" i="23"/>
  <c r="C61" i="23"/>
  <c r="AC60" i="23"/>
  <c r="AB60" i="23"/>
  <c r="AA60" i="23"/>
  <c r="Z60" i="23"/>
  <c r="Y60" i="23"/>
  <c r="X60" i="23"/>
  <c r="W60" i="23"/>
  <c r="I60" i="23"/>
  <c r="H60" i="23"/>
  <c r="G60" i="23"/>
  <c r="F60" i="23"/>
  <c r="E60" i="23"/>
  <c r="D60" i="23"/>
  <c r="C60" i="23"/>
  <c r="AF59" i="23"/>
  <c r="AE59" i="23"/>
  <c r="AD59" i="23"/>
  <c r="AC59" i="23"/>
  <c r="AB59" i="23"/>
  <c r="AA59" i="23"/>
  <c r="Z59" i="23"/>
  <c r="Y59" i="23"/>
  <c r="X59" i="23"/>
  <c r="W59" i="23"/>
  <c r="V59" i="23"/>
  <c r="U59" i="23"/>
  <c r="L59" i="23"/>
  <c r="K59" i="23"/>
  <c r="J59" i="23"/>
  <c r="I59" i="23"/>
  <c r="H59" i="23"/>
  <c r="G59" i="23"/>
  <c r="F59" i="23"/>
  <c r="E59" i="23"/>
  <c r="D59" i="23"/>
  <c r="C59" i="23"/>
  <c r="B59" i="23"/>
  <c r="A59" i="23"/>
  <c r="AF58" i="23"/>
  <c r="AE58" i="23"/>
  <c r="AD58" i="23"/>
  <c r="AC58" i="23"/>
  <c r="AB58" i="23"/>
  <c r="AA58" i="23"/>
  <c r="Z58" i="23"/>
  <c r="Y58" i="23"/>
  <c r="X58" i="23"/>
  <c r="W58" i="23"/>
  <c r="V58" i="23"/>
  <c r="U58" i="23"/>
  <c r="L58" i="23"/>
  <c r="K58" i="23"/>
  <c r="J58" i="23"/>
  <c r="I58" i="23"/>
  <c r="H58" i="23"/>
  <c r="G58" i="23"/>
  <c r="F58" i="23"/>
  <c r="E58" i="23"/>
  <c r="D58" i="23"/>
  <c r="C58" i="23"/>
  <c r="B58" i="23"/>
  <c r="A58" i="23"/>
  <c r="AF57" i="23"/>
  <c r="AE57" i="23"/>
  <c r="AD57" i="23"/>
  <c r="AC57" i="23"/>
  <c r="AB57" i="23"/>
  <c r="AA57" i="23"/>
  <c r="Z57" i="23"/>
  <c r="Y57" i="23"/>
  <c r="X57" i="23"/>
  <c r="W57" i="23"/>
  <c r="V57" i="23"/>
  <c r="U57" i="23"/>
  <c r="L57" i="23"/>
  <c r="K57" i="23"/>
  <c r="J57" i="23"/>
  <c r="I57" i="23"/>
  <c r="H57" i="23"/>
  <c r="G57" i="23"/>
  <c r="F57" i="23"/>
  <c r="E57" i="23"/>
  <c r="D57" i="23"/>
  <c r="C57" i="23"/>
  <c r="B57" i="23"/>
  <c r="A57" i="23"/>
  <c r="U56" i="23"/>
  <c r="A56" i="23"/>
  <c r="AA53" i="23"/>
  <c r="G53" i="23"/>
  <c r="AA52" i="23"/>
  <c r="G52" i="23"/>
  <c r="AC45" i="23"/>
  <c r="AC92" i="23" s="1"/>
  <c r="W45" i="23"/>
  <c r="W92" i="23" s="1"/>
  <c r="U45" i="23"/>
  <c r="U92" i="23" s="1"/>
  <c r="I45" i="23"/>
  <c r="I92" i="23" s="1"/>
  <c r="C45" i="23"/>
  <c r="C92" i="23" s="1"/>
  <c r="A45" i="23"/>
  <c r="A92" i="23" s="1"/>
  <c r="V43" i="23"/>
  <c r="V90" i="23" s="1"/>
  <c r="B43" i="23"/>
  <c r="B90" i="23" s="1"/>
  <c r="AN41" i="23"/>
  <c r="AM41" i="23"/>
  <c r="AL41" i="23"/>
  <c r="AK41" i="23"/>
  <c r="AJ41" i="23"/>
  <c r="AI41" i="23"/>
  <c r="AH41" i="23"/>
  <c r="AG41" i="23"/>
  <c r="U41" i="23"/>
  <c r="T41" i="23"/>
  <c r="S41" i="23"/>
  <c r="R41" i="23"/>
  <c r="Q41" i="23"/>
  <c r="P41" i="23"/>
  <c r="O41" i="23"/>
  <c r="N41" i="23"/>
  <c r="M41" i="23"/>
  <c r="A41" i="23"/>
  <c r="AN40" i="23"/>
  <c r="AM40" i="23"/>
  <c r="AL40" i="23"/>
  <c r="AK40" i="23"/>
  <c r="AJ40" i="23"/>
  <c r="AI40" i="23"/>
  <c r="AH40" i="23"/>
  <c r="AG40" i="23"/>
  <c r="U40" i="23"/>
  <c r="T40" i="23"/>
  <c r="S40" i="23"/>
  <c r="R40" i="23"/>
  <c r="Q40" i="23"/>
  <c r="P40" i="23"/>
  <c r="O40" i="23"/>
  <c r="N40" i="23"/>
  <c r="M40" i="23"/>
  <c r="A40" i="23"/>
  <c r="AN39" i="23"/>
  <c r="AM39" i="23"/>
  <c r="AL39" i="23"/>
  <c r="AK39" i="23"/>
  <c r="AJ39" i="23"/>
  <c r="AI39" i="23"/>
  <c r="AH39" i="23"/>
  <c r="AG39" i="23"/>
  <c r="U39" i="23"/>
  <c r="T39" i="23"/>
  <c r="S39" i="23"/>
  <c r="S42" i="23" s="1"/>
  <c r="J42" i="23" s="1"/>
  <c r="R39" i="23"/>
  <c r="Q39" i="23"/>
  <c r="P39" i="23"/>
  <c r="O39" i="23"/>
  <c r="N39" i="23"/>
  <c r="M39" i="23"/>
  <c r="A39" i="23"/>
  <c r="AN38" i="23"/>
  <c r="AM38" i="23"/>
  <c r="AL38" i="23"/>
  <c r="AK38" i="23"/>
  <c r="AJ38" i="23"/>
  <c r="AI38" i="23"/>
  <c r="AH38" i="23"/>
  <c r="AG38" i="23"/>
  <c r="U38" i="23"/>
  <c r="T38" i="23"/>
  <c r="S38" i="23"/>
  <c r="R38" i="23"/>
  <c r="Q38" i="23"/>
  <c r="P38" i="23"/>
  <c r="O38" i="23"/>
  <c r="N38" i="23"/>
  <c r="M38" i="23"/>
  <c r="A38" i="23"/>
  <c r="AN37" i="23"/>
  <c r="AM37" i="23"/>
  <c r="AL37" i="23"/>
  <c r="AK37" i="23"/>
  <c r="AJ37" i="23"/>
  <c r="AI37" i="23"/>
  <c r="AH37" i="23"/>
  <c r="AG37" i="23"/>
  <c r="U37" i="23"/>
  <c r="T37" i="23"/>
  <c r="S37" i="23"/>
  <c r="R37" i="23"/>
  <c r="Q37" i="23"/>
  <c r="P37" i="23"/>
  <c r="O37" i="23"/>
  <c r="N37" i="23"/>
  <c r="M37" i="23"/>
  <c r="A37" i="23"/>
  <c r="AN36" i="23"/>
  <c r="AM36" i="23"/>
  <c r="AL36" i="23"/>
  <c r="AK36" i="23"/>
  <c r="AJ36" i="23"/>
  <c r="AI36" i="23"/>
  <c r="AH36" i="23"/>
  <c r="AG36" i="23"/>
  <c r="T36" i="23"/>
  <c r="S36" i="23"/>
  <c r="R36" i="23"/>
  <c r="Q36" i="23"/>
  <c r="P36" i="23"/>
  <c r="O36" i="23"/>
  <c r="N36" i="23"/>
  <c r="M36" i="23"/>
  <c r="AN34" i="23"/>
  <c r="AM34" i="23"/>
  <c r="AL34" i="23"/>
  <c r="AK34" i="23"/>
  <c r="AJ34" i="23"/>
  <c r="AI34" i="23"/>
  <c r="AH34" i="23"/>
  <c r="AG34" i="23"/>
  <c r="U34" i="23"/>
  <c r="T34" i="23"/>
  <c r="S34" i="23"/>
  <c r="R34" i="23"/>
  <c r="Q34" i="23"/>
  <c r="P34" i="23"/>
  <c r="O34" i="23"/>
  <c r="N34" i="23"/>
  <c r="M34" i="23"/>
  <c r="A34" i="23"/>
  <c r="AN33" i="23"/>
  <c r="AM33" i="23"/>
  <c r="AL33" i="23"/>
  <c r="AK33" i="23"/>
  <c r="AJ33" i="23"/>
  <c r="AI33" i="23"/>
  <c r="AH33" i="23"/>
  <c r="AG33" i="23"/>
  <c r="U33" i="23"/>
  <c r="T33" i="23"/>
  <c r="S33" i="23"/>
  <c r="R33" i="23"/>
  <c r="Q33" i="23"/>
  <c r="P33" i="23"/>
  <c r="O33" i="23"/>
  <c r="N33" i="23"/>
  <c r="M33" i="23"/>
  <c r="A33" i="23"/>
  <c r="AN32" i="23"/>
  <c r="AM32" i="23"/>
  <c r="AL32" i="23"/>
  <c r="AK32" i="23"/>
  <c r="AJ32" i="23"/>
  <c r="AI32" i="23"/>
  <c r="AH32" i="23"/>
  <c r="AG32" i="23"/>
  <c r="U32" i="23"/>
  <c r="T32" i="23"/>
  <c r="S32" i="23"/>
  <c r="R32" i="23"/>
  <c r="Q32" i="23"/>
  <c r="P32" i="23"/>
  <c r="O32" i="23"/>
  <c r="N32" i="23"/>
  <c r="M32" i="23"/>
  <c r="A32" i="23"/>
  <c r="AN31" i="23"/>
  <c r="AM31" i="23"/>
  <c r="AL31" i="23"/>
  <c r="AK31" i="23"/>
  <c r="AJ31" i="23"/>
  <c r="AI31" i="23"/>
  <c r="AH31" i="23"/>
  <c r="AG31" i="23"/>
  <c r="U31" i="23"/>
  <c r="T31" i="23"/>
  <c r="S31" i="23"/>
  <c r="R31" i="23"/>
  <c r="Q31" i="23"/>
  <c r="P31" i="23"/>
  <c r="O31" i="23"/>
  <c r="N31" i="23"/>
  <c r="M31" i="23"/>
  <c r="A31" i="23"/>
  <c r="AN30" i="23"/>
  <c r="AM30" i="23"/>
  <c r="AL30" i="23"/>
  <c r="AK30" i="23"/>
  <c r="AJ30" i="23"/>
  <c r="AI30" i="23"/>
  <c r="AH30" i="23"/>
  <c r="AG30" i="23"/>
  <c r="U30" i="23"/>
  <c r="T30" i="23"/>
  <c r="S30" i="23"/>
  <c r="R30" i="23"/>
  <c r="Q30" i="23"/>
  <c r="P30" i="23"/>
  <c r="O30" i="23"/>
  <c r="N30" i="23"/>
  <c r="M30" i="23"/>
  <c r="A30" i="23"/>
  <c r="AN29" i="23"/>
  <c r="AM29" i="23"/>
  <c r="AM35" i="23" s="1"/>
  <c r="AD35" i="23" s="1"/>
  <c r="AL29" i="23"/>
  <c r="AK29" i="23"/>
  <c r="AJ29" i="23"/>
  <c r="AI29" i="23"/>
  <c r="AH29" i="23"/>
  <c r="AG29" i="23"/>
  <c r="T29" i="23"/>
  <c r="S29" i="23"/>
  <c r="S35" i="23" s="1"/>
  <c r="J35" i="23" s="1"/>
  <c r="R29" i="23"/>
  <c r="Q29" i="23"/>
  <c r="P29" i="23"/>
  <c r="O29" i="23"/>
  <c r="N29" i="23"/>
  <c r="M29" i="23"/>
  <c r="M35" i="23" s="1"/>
  <c r="AN27" i="23"/>
  <c r="AM27" i="23"/>
  <c r="AL27" i="23"/>
  <c r="AK27" i="23"/>
  <c r="AJ27" i="23"/>
  <c r="AI27" i="23"/>
  <c r="AH27" i="23"/>
  <c r="AG27" i="23"/>
  <c r="U27" i="23"/>
  <c r="T27" i="23"/>
  <c r="S27" i="23"/>
  <c r="R27" i="23"/>
  <c r="Q27" i="23"/>
  <c r="P27" i="23"/>
  <c r="O27" i="23"/>
  <c r="N27" i="23"/>
  <c r="M27" i="23"/>
  <c r="A27" i="23"/>
  <c r="AN26" i="23"/>
  <c r="AM26" i="23"/>
  <c r="AL26" i="23"/>
  <c r="AK26" i="23"/>
  <c r="AJ26" i="23"/>
  <c r="AI26" i="23"/>
  <c r="AH26" i="23"/>
  <c r="AG26" i="23"/>
  <c r="U26" i="23"/>
  <c r="T26" i="23"/>
  <c r="S26" i="23"/>
  <c r="R26" i="23"/>
  <c r="Q26" i="23"/>
  <c r="P26" i="23"/>
  <c r="O26" i="23"/>
  <c r="N26" i="23"/>
  <c r="M26" i="23"/>
  <c r="A26" i="23"/>
  <c r="AN25" i="23"/>
  <c r="AM25" i="23"/>
  <c r="AL25" i="23"/>
  <c r="AK25" i="23"/>
  <c r="AJ25" i="23"/>
  <c r="AI25" i="23"/>
  <c r="AH25" i="23"/>
  <c r="AG25" i="23"/>
  <c r="U25" i="23"/>
  <c r="T25" i="23"/>
  <c r="S25" i="23"/>
  <c r="R25" i="23"/>
  <c r="Q25" i="23"/>
  <c r="P25" i="23"/>
  <c r="O25" i="23"/>
  <c r="N25" i="23"/>
  <c r="M25" i="23"/>
  <c r="A25" i="23"/>
  <c r="AN24" i="23"/>
  <c r="AM24" i="23"/>
  <c r="AL24" i="23"/>
  <c r="AK24" i="23"/>
  <c r="AJ24" i="23"/>
  <c r="AI24" i="23"/>
  <c r="AH24" i="23"/>
  <c r="AG24" i="23"/>
  <c r="U24" i="23"/>
  <c r="T24" i="23"/>
  <c r="S24" i="23"/>
  <c r="R24" i="23"/>
  <c r="Q24" i="23"/>
  <c r="P24" i="23"/>
  <c r="O24" i="23"/>
  <c r="N24" i="23"/>
  <c r="M24" i="23"/>
  <c r="A24" i="23"/>
  <c r="AN23" i="23"/>
  <c r="AM23" i="23"/>
  <c r="AM28" i="23" s="1"/>
  <c r="AL23" i="23"/>
  <c r="AK23" i="23"/>
  <c r="AJ23" i="23"/>
  <c r="AI23" i="23"/>
  <c r="AH23" i="23"/>
  <c r="AG23" i="23"/>
  <c r="U23" i="23"/>
  <c r="T23" i="23"/>
  <c r="S23" i="23"/>
  <c r="R23" i="23"/>
  <c r="Q23" i="23"/>
  <c r="P23" i="23"/>
  <c r="O23" i="23"/>
  <c r="N23" i="23"/>
  <c r="M23" i="23"/>
  <c r="A23" i="23"/>
  <c r="AN22" i="23"/>
  <c r="AM22" i="23"/>
  <c r="AL22" i="23"/>
  <c r="AK22" i="23"/>
  <c r="AJ22" i="23"/>
  <c r="AI22" i="23"/>
  <c r="AH22" i="23"/>
  <c r="AG22" i="23"/>
  <c r="T22" i="23"/>
  <c r="S22" i="23"/>
  <c r="R22" i="23"/>
  <c r="Q22" i="23"/>
  <c r="P22" i="23"/>
  <c r="O22" i="23"/>
  <c r="N22" i="23"/>
  <c r="M22" i="23"/>
  <c r="AN20" i="23"/>
  <c r="AM20" i="23"/>
  <c r="AL20" i="23"/>
  <c r="AK20" i="23"/>
  <c r="AJ20" i="23"/>
  <c r="AI20" i="23"/>
  <c r="AH20" i="23"/>
  <c r="AG20" i="23"/>
  <c r="U20" i="23"/>
  <c r="T20" i="23"/>
  <c r="S20" i="23"/>
  <c r="R20" i="23"/>
  <c r="Q20" i="23"/>
  <c r="P20" i="23"/>
  <c r="O20" i="23"/>
  <c r="N20" i="23"/>
  <c r="M20" i="23"/>
  <c r="A20" i="23"/>
  <c r="AN19" i="23"/>
  <c r="AM19" i="23"/>
  <c r="AL19" i="23"/>
  <c r="AK19" i="23"/>
  <c r="AJ19" i="23"/>
  <c r="AI19" i="23"/>
  <c r="AH19" i="23"/>
  <c r="AG19" i="23"/>
  <c r="U19" i="23"/>
  <c r="T19" i="23"/>
  <c r="S19" i="23"/>
  <c r="R19" i="23"/>
  <c r="Q19" i="23"/>
  <c r="P19" i="23"/>
  <c r="O19" i="23"/>
  <c r="N19" i="23"/>
  <c r="M19" i="23"/>
  <c r="A19" i="23"/>
  <c r="AN18" i="23"/>
  <c r="AM18" i="23"/>
  <c r="AL18" i="23"/>
  <c r="AK18" i="23"/>
  <c r="AJ18" i="23"/>
  <c r="AI18" i="23"/>
  <c r="AH18" i="23"/>
  <c r="AG18" i="23"/>
  <c r="U18" i="23"/>
  <c r="T18" i="23"/>
  <c r="S18" i="23"/>
  <c r="R18" i="23"/>
  <c r="Q18" i="23"/>
  <c r="P18" i="23"/>
  <c r="O18" i="23"/>
  <c r="N18" i="23"/>
  <c r="M18" i="23"/>
  <c r="A18" i="23"/>
  <c r="AN17" i="23"/>
  <c r="AM17" i="23"/>
  <c r="AL17" i="23"/>
  <c r="AK17" i="23"/>
  <c r="AJ17" i="23"/>
  <c r="AI17" i="23"/>
  <c r="AH17" i="23"/>
  <c r="AG17" i="23"/>
  <c r="U17" i="23"/>
  <c r="T17" i="23"/>
  <c r="S17" i="23"/>
  <c r="R17" i="23"/>
  <c r="Q17" i="23"/>
  <c r="P17" i="23"/>
  <c r="O17" i="23"/>
  <c r="N17" i="23"/>
  <c r="M17" i="23"/>
  <c r="A17" i="23"/>
  <c r="AN16" i="23"/>
  <c r="AM16" i="23"/>
  <c r="AL16" i="23"/>
  <c r="AK16" i="23"/>
  <c r="AJ16" i="23"/>
  <c r="AI16" i="23"/>
  <c r="AH16" i="23"/>
  <c r="AG16" i="23"/>
  <c r="U16" i="23"/>
  <c r="T16" i="23"/>
  <c r="S16" i="23"/>
  <c r="R16" i="23"/>
  <c r="Q16" i="23"/>
  <c r="P16" i="23"/>
  <c r="O16" i="23"/>
  <c r="N16" i="23"/>
  <c r="M16" i="23"/>
  <c r="A16" i="23"/>
  <c r="AN15" i="23"/>
  <c r="AM15" i="23"/>
  <c r="AL15" i="23"/>
  <c r="AK15" i="23"/>
  <c r="AJ15" i="23"/>
  <c r="AI15" i="23"/>
  <c r="AH15" i="23"/>
  <c r="AG15" i="23"/>
  <c r="T15" i="23"/>
  <c r="S15" i="23"/>
  <c r="R15" i="23"/>
  <c r="Q15" i="23"/>
  <c r="P15" i="23"/>
  <c r="O15" i="23"/>
  <c r="O21" i="23" s="1"/>
  <c r="N15" i="23"/>
  <c r="M15" i="23"/>
  <c r="AF10" i="23"/>
  <c r="AE10" i="23"/>
  <c r="AD10" i="23"/>
  <c r="AC10" i="23"/>
  <c r="AB10" i="23"/>
  <c r="AA10" i="23"/>
  <c r="Z10" i="23"/>
  <c r="Y10" i="23"/>
  <c r="X10" i="23"/>
  <c r="W10" i="23"/>
  <c r="V10" i="23"/>
  <c r="U10" i="23"/>
  <c r="L10" i="23"/>
  <c r="K10" i="23"/>
  <c r="J10" i="23"/>
  <c r="I10" i="23"/>
  <c r="H10" i="23"/>
  <c r="G10" i="23"/>
  <c r="F10" i="23"/>
  <c r="E10" i="23"/>
  <c r="D10" i="23"/>
  <c r="C10" i="23"/>
  <c r="B10" i="23"/>
  <c r="A10" i="23"/>
  <c r="U9" i="23"/>
  <c r="A9" i="23"/>
  <c r="AA6" i="23"/>
  <c r="G6" i="23"/>
  <c r="AA5" i="23"/>
  <c r="G5" i="23"/>
  <c r="M28" i="23" l="1"/>
  <c r="AJ89" i="23"/>
  <c r="AA89" i="23" s="1"/>
  <c r="AL42" i="23"/>
  <c r="AC42" i="23" s="1"/>
  <c r="Q35" i="23"/>
  <c r="O42" i="23"/>
  <c r="P35" i="23"/>
  <c r="AG82" i="23"/>
  <c r="AI75" i="23"/>
  <c r="Z75" i="23" s="1"/>
  <c r="AK68" i="23"/>
  <c r="AB68" i="23" s="1"/>
  <c r="M89" i="23"/>
  <c r="Q68" i="23"/>
  <c r="H68" i="23" s="1"/>
  <c r="O82" i="23"/>
  <c r="F82" i="23" s="1"/>
  <c r="O75" i="23"/>
  <c r="F75" i="23" s="1"/>
  <c r="P89" i="23"/>
  <c r="G89" i="23" s="1"/>
  <c r="M82" i="23"/>
  <c r="Q89" i="23"/>
  <c r="H89" i="23" s="1"/>
  <c r="AK89" i="23"/>
  <c r="AB89" i="23" s="1"/>
  <c r="AJ82" i="23"/>
  <c r="AA82" i="23" s="1"/>
  <c r="AL75" i="23"/>
  <c r="AC75" i="23" s="1"/>
  <c r="AL21" i="23"/>
  <c r="AC21" i="23" s="1"/>
  <c r="AJ28" i="23"/>
  <c r="AA28" i="23" s="1"/>
  <c r="AL28" i="23"/>
  <c r="AC28" i="23" s="1"/>
  <c r="AH35" i="23"/>
  <c r="Y35" i="23" s="1"/>
  <c r="AI21" i="23"/>
  <c r="Z21" i="23" s="1"/>
  <c r="AG28" i="23"/>
  <c r="AI28" i="23"/>
  <c r="Z28" i="23" s="1"/>
  <c r="AK35" i="23"/>
  <c r="AB35" i="23" s="1"/>
  <c r="P21" i="23"/>
  <c r="N28" i="23"/>
  <c r="T35" i="23"/>
  <c r="K35" i="23" s="1"/>
  <c r="AN35" i="23"/>
  <c r="AE35" i="23" s="1"/>
  <c r="P42" i="23"/>
  <c r="G42" i="23" s="1"/>
  <c r="AJ42" i="23"/>
  <c r="AA42" i="23" s="1"/>
  <c r="AH42" i="23"/>
  <c r="Y42" i="23" s="1"/>
  <c r="R68" i="23"/>
  <c r="I68" i="23" s="1"/>
  <c r="AL68" i="23"/>
  <c r="AC68" i="23" s="1"/>
  <c r="P75" i="23"/>
  <c r="G75" i="23" s="1"/>
  <c r="AJ75" i="23"/>
  <c r="AA75" i="23" s="1"/>
  <c r="N82" i="23"/>
  <c r="E82" i="23" s="1"/>
  <c r="AH82" i="23"/>
  <c r="Y82" i="23" s="1"/>
  <c r="AH28" i="23"/>
  <c r="Y28" i="23" s="1"/>
  <c r="Q21" i="23"/>
  <c r="O28" i="23"/>
  <c r="Q42" i="23"/>
  <c r="H42" i="23" s="1"/>
  <c r="AK42" i="23"/>
  <c r="AB42" i="23" s="1"/>
  <c r="AI42" i="23"/>
  <c r="Z42" i="23" s="1"/>
  <c r="N42" i="23"/>
  <c r="E42" i="23" s="1"/>
  <c r="S68" i="23"/>
  <c r="Q75" i="23"/>
  <c r="H75" i="23" s="1"/>
  <c r="AK75" i="23"/>
  <c r="AB75" i="23" s="1"/>
  <c r="R89" i="23"/>
  <c r="I89" i="23" s="1"/>
  <c r="AL89" i="23"/>
  <c r="AC89" i="23" s="1"/>
  <c r="R21" i="23"/>
  <c r="P28" i="23"/>
  <c r="R42" i="23"/>
  <c r="I42" i="23" s="1"/>
  <c r="S21" i="23"/>
  <c r="AM21" i="23"/>
  <c r="AK21" i="23"/>
  <c r="AB21" i="23" s="1"/>
  <c r="AG21" i="23"/>
  <c r="X21" i="23" s="1"/>
  <c r="Q28" i="23"/>
  <c r="AK28" i="23"/>
  <c r="AB28" i="23" s="1"/>
  <c r="O35" i="23"/>
  <c r="AI35" i="23"/>
  <c r="Z35" i="23" s="1"/>
  <c r="AG35" i="23"/>
  <c r="M68" i="23"/>
  <c r="AG68" i="23"/>
  <c r="S75" i="23"/>
  <c r="AM75" i="23"/>
  <c r="AG75" i="23"/>
  <c r="Q82" i="23"/>
  <c r="H82" i="23" s="1"/>
  <c r="AK82" i="23"/>
  <c r="AB82" i="23" s="1"/>
  <c r="AI82" i="23"/>
  <c r="Z82" i="23" s="1"/>
  <c r="T89" i="23"/>
  <c r="K89" i="23" s="1"/>
  <c r="AN89" i="23"/>
  <c r="AE89" i="23" s="1"/>
  <c r="R75" i="23"/>
  <c r="I75" i="23" s="1"/>
  <c r="AN21" i="23"/>
  <c r="R28" i="23"/>
  <c r="T42" i="23"/>
  <c r="K42" i="23" s="1"/>
  <c r="AN42" i="23"/>
  <c r="AE42" i="23" s="1"/>
  <c r="N68" i="23"/>
  <c r="E68" i="23" s="1"/>
  <c r="AH68" i="23"/>
  <c r="Y68" i="23" s="1"/>
  <c r="T75" i="23"/>
  <c r="AN75" i="23"/>
  <c r="R82" i="23"/>
  <c r="I82" i="23" s="1"/>
  <c r="AL82" i="23"/>
  <c r="AC82" i="23" s="1"/>
  <c r="T68" i="23"/>
  <c r="P82" i="23"/>
  <c r="G82" i="23" s="1"/>
  <c r="T21" i="23"/>
  <c r="M21" i="23"/>
  <c r="M42" i="23"/>
  <c r="AG42" i="23"/>
  <c r="AM42" i="23"/>
  <c r="AD42" i="23" s="1"/>
  <c r="O68" i="23"/>
  <c r="F68" i="23" s="1"/>
  <c r="AI68" i="23"/>
  <c r="Z68" i="23" s="1"/>
  <c r="M75" i="23"/>
  <c r="D75" i="23" s="1"/>
  <c r="N89" i="23"/>
  <c r="E89" i="23" s="1"/>
  <c r="AH89" i="23"/>
  <c r="Y89" i="23" s="1"/>
  <c r="N35" i="23"/>
  <c r="S89" i="23"/>
  <c r="J89" i="23" s="1"/>
  <c r="N21" i="23"/>
  <c r="AH21" i="23"/>
  <c r="Y21" i="23" s="1"/>
  <c r="AJ21" i="23"/>
  <c r="AA21" i="23" s="1"/>
  <c r="AN28" i="23"/>
  <c r="R35" i="23"/>
  <c r="AL35" i="23"/>
  <c r="AC35" i="23" s="1"/>
  <c r="AJ35" i="23"/>
  <c r="AA35" i="23" s="1"/>
  <c r="P68" i="23"/>
  <c r="G68" i="23" s="1"/>
  <c r="AJ68" i="23"/>
  <c r="AA68" i="23" s="1"/>
  <c r="N75" i="23"/>
  <c r="E75" i="23" s="1"/>
  <c r="AH75" i="23"/>
  <c r="Y75" i="23" s="1"/>
  <c r="T82" i="23"/>
  <c r="K82" i="23" s="1"/>
  <c r="AN82" i="23"/>
  <c r="AE82" i="23" s="1"/>
  <c r="O89" i="23"/>
  <c r="F89" i="23" s="1"/>
  <c r="AI89" i="23"/>
  <c r="AG89" i="23"/>
  <c r="S28" i="23"/>
  <c r="T28" i="23"/>
  <c r="B4" i="9"/>
  <c r="B4" i="7"/>
  <c r="B4" i="15"/>
  <c r="B4" i="3"/>
  <c r="B4" i="4"/>
  <c r="A81" i="9" l="1"/>
  <c r="B80" i="9"/>
  <c r="A80" i="9" s="1"/>
  <c r="B79" i="9"/>
  <c r="A79" i="9"/>
  <c r="B78" i="9"/>
  <c r="A74" i="9"/>
  <c r="A73" i="9"/>
  <c r="A72" i="9"/>
  <c r="A67" i="9"/>
  <c r="A66" i="9"/>
  <c r="A65" i="9"/>
  <c r="A64" i="9"/>
  <c r="A59" i="9"/>
  <c r="A58" i="9"/>
  <c r="A57" i="9"/>
  <c r="A56" i="9"/>
  <c r="A50" i="9"/>
  <c r="A49" i="9"/>
  <c r="G47" i="9"/>
  <c r="G46" i="9"/>
  <c r="B40" i="9"/>
  <c r="A40" i="9" s="1"/>
  <c r="B39" i="9"/>
  <c r="A39" i="9" s="1"/>
  <c r="B38" i="9"/>
  <c r="A38" i="9" s="1"/>
  <c r="B37" i="9"/>
  <c r="A37" i="9"/>
  <c r="A33" i="9"/>
  <c r="A32" i="9"/>
  <c r="A31" i="9"/>
  <c r="A26" i="9"/>
  <c r="A25" i="9"/>
  <c r="A24" i="9"/>
  <c r="A23" i="9"/>
  <c r="A18" i="9"/>
  <c r="A17" i="9"/>
  <c r="A16" i="9"/>
  <c r="A15" i="9"/>
  <c r="A9" i="9"/>
  <c r="A8" i="9"/>
  <c r="G6" i="9"/>
  <c r="G5" i="9"/>
  <c r="AG88" i="7"/>
  <c r="AF88" i="7"/>
  <c r="AE88" i="7"/>
  <c r="AD88" i="7"/>
  <c r="AC88" i="7"/>
  <c r="AB88" i="7"/>
  <c r="AA88" i="7"/>
  <c r="Z88" i="7"/>
  <c r="Y88" i="7"/>
  <c r="V88" i="7"/>
  <c r="U88" i="7"/>
  <c r="T88" i="7"/>
  <c r="S88" i="7"/>
  <c r="R88" i="7"/>
  <c r="Q88" i="7"/>
  <c r="P88" i="7"/>
  <c r="O88" i="7"/>
  <c r="N88" i="7"/>
  <c r="K88" i="7"/>
  <c r="J88" i="7"/>
  <c r="I88" i="7"/>
  <c r="H88" i="7"/>
  <c r="G88" i="7"/>
  <c r="F88" i="7"/>
  <c r="E88" i="7"/>
  <c r="D88" i="7"/>
  <c r="C88" i="7"/>
  <c r="BH85" i="7"/>
  <c r="BG85" i="7"/>
  <c r="BF85" i="7"/>
  <c r="BE85" i="7"/>
  <c r="BD85" i="7"/>
  <c r="BC85" i="7"/>
  <c r="BB85" i="7"/>
  <c r="BA85" i="7"/>
  <c r="AZ85" i="7"/>
  <c r="AY85" i="7"/>
  <c r="AX85" i="7"/>
  <c r="AW85" i="7"/>
  <c r="AV85" i="7"/>
  <c r="AU85" i="7"/>
  <c r="AT85" i="7"/>
  <c r="AS85" i="7"/>
  <c r="AR85" i="7"/>
  <c r="AQ85" i="7"/>
  <c r="AP85" i="7"/>
  <c r="AO85" i="7"/>
  <c r="AN85" i="7"/>
  <c r="AM85" i="7"/>
  <c r="AL85" i="7"/>
  <c r="AK85" i="7"/>
  <c r="AJ85" i="7"/>
  <c r="AI85" i="7"/>
  <c r="AH85" i="7"/>
  <c r="X85" i="7"/>
  <c r="W85" i="7"/>
  <c r="M85" i="7"/>
  <c r="L85" i="7"/>
  <c r="A85" i="7"/>
  <c r="BH84" i="7"/>
  <c r="BG84" i="7"/>
  <c r="BF84" i="7"/>
  <c r="BE84" i="7"/>
  <c r="BD84" i="7"/>
  <c r="BC84" i="7"/>
  <c r="BB84" i="7"/>
  <c r="BA84" i="7"/>
  <c r="AZ84" i="7"/>
  <c r="AY84" i="7"/>
  <c r="AX84" i="7"/>
  <c r="AW84" i="7"/>
  <c r="AV84" i="7"/>
  <c r="AU84" i="7"/>
  <c r="AT84" i="7"/>
  <c r="AS84" i="7"/>
  <c r="AR84" i="7"/>
  <c r="AQ84" i="7"/>
  <c r="AP84" i="7"/>
  <c r="AO84" i="7"/>
  <c r="AN84" i="7"/>
  <c r="AM84" i="7"/>
  <c r="AL84" i="7"/>
  <c r="AK84" i="7"/>
  <c r="AJ84" i="7"/>
  <c r="AI84" i="7"/>
  <c r="AH84" i="7"/>
  <c r="X84" i="7"/>
  <c r="W84" i="7"/>
  <c r="M84" i="7"/>
  <c r="L84" i="7"/>
  <c r="A84" i="7"/>
  <c r="BH83" i="7"/>
  <c r="BG83" i="7"/>
  <c r="BF83" i="7"/>
  <c r="BE83" i="7"/>
  <c r="BD83" i="7"/>
  <c r="BC83" i="7"/>
  <c r="BB83" i="7"/>
  <c r="BA83" i="7"/>
  <c r="AZ83" i="7"/>
  <c r="AY83" i="7"/>
  <c r="AX83" i="7"/>
  <c r="AW83" i="7"/>
  <c r="AV83" i="7"/>
  <c r="AU83" i="7"/>
  <c r="AT83" i="7"/>
  <c r="AS83" i="7"/>
  <c r="AR83" i="7"/>
  <c r="AQ83" i="7"/>
  <c r="AP83" i="7"/>
  <c r="AO83" i="7"/>
  <c r="AN83" i="7"/>
  <c r="AM83" i="7"/>
  <c r="AL83" i="7"/>
  <c r="AK83" i="7"/>
  <c r="AJ83" i="7"/>
  <c r="AI83" i="7"/>
  <c r="AH83" i="7"/>
  <c r="X83" i="7"/>
  <c r="W83" i="7"/>
  <c r="M83" i="7"/>
  <c r="L83" i="7"/>
  <c r="A83" i="7"/>
  <c r="BH82" i="7"/>
  <c r="BG82" i="7"/>
  <c r="BF82" i="7"/>
  <c r="BE82" i="7"/>
  <c r="BD82" i="7"/>
  <c r="BC82" i="7"/>
  <c r="BB82" i="7"/>
  <c r="BA82" i="7"/>
  <c r="AZ82" i="7"/>
  <c r="AY82" i="7"/>
  <c r="AX82" i="7"/>
  <c r="AW82" i="7"/>
  <c r="AV82" i="7"/>
  <c r="AU82" i="7"/>
  <c r="AT82" i="7"/>
  <c r="AS82" i="7"/>
  <c r="AR82" i="7"/>
  <c r="AQ82" i="7"/>
  <c r="AP82" i="7"/>
  <c r="AO82" i="7"/>
  <c r="AN82" i="7"/>
  <c r="AM82" i="7"/>
  <c r="AL82" i="7"/>
  <c r="AK82" i="7"/>
  <c r="AJ82" i="7"/>
  <c r="AI82" i="7"/>
  <c r="AH82" i="7"/>
  <c r="X82" i="7"/>
  <c r="W82" i="7"/>
  <c r="M82" i="7"/>
  <c r="L82" i="7"/>
  <c r="A82" i="7"/>
  <c r="BH81" i="7"/>
  <c r="BG81" i="7"/>
  <c r="BF81" i="7"/>
  <c r="BE81" i="7"/>
  <c r="BD81" i="7"/>
  <c r="BC81" i="7"/>
  <c r="BB81" i="7"/>
  <c r="BA81" i="7"/>
  <c r="AZ81" i="7"/>
  <c r="AY81" i="7"/>
  <c r="AX81" i="7"/>
  <c r="AW81" i="7"/>
  <c r="AV81" i="7"/>
  <c r="AU81" i="7"/>
  <c r="AT81" i="7"/>
  <c r="AS81" i="7"/>
  <c r="AR81" i="7"/>
  <c r="AQ81" i="7"/>
  <c r="AP81" i="7"/>
  <c r="AO81" i="7"/>
  <c r="AN81" i="7"/>
  <c r="AM81" i="7"/>
  <c r="AL81" i="7"/>
  <c r="AK81" i="7"/>
  <c r="AJ81" i="7"/>
  <c r="AI81" i="7"/>
  <c r="AH81" i="7"/>
  <c r="X81" i="7"/>
  <c r="W81" i="7"/>
  <c r="M81" i="7"/>
  <c r="L81" i="7"/>
  <c r="A81" i="7"/>
  <c r="BH80" i="7"/>
  <c r="BG80" i="7"/>
  <c r="BG86" i="7" s="1"/>
  <c r="BF80" i="7"/>
  <c r="BF86" i="7" s="1"/>
  <c r="AE86" i="7" s="1"/>
  <c r="BE80" i="7"/>
  <c r="BE86" i="7" s="1"/>
  <c r="AD86" i="7" s="1"/>
  <c r="BD80" i="7"/>
  <c r="BD86" i="7" s="1"/>
  <c r="AC86" i="7" s="1"/>
  <c r="BC80" i="7"/>
  <c r="BC86" i="7" s="1"/>
  <c r="AB86" i="7" s="1"/>
  <c r="BB80" i="7"/>
  <c r="BA80" i="7"/>
  <c r="BA86" i="7" s="1"/>
  <c r="Z86" i="7" s="1"/>
  <c r="AZ80" i="7"/>
  <c r="AZ86" i="7" s="1"/>
  <c r="Y86" i="7" s="1"/>
  <c r="AY80" i="7"/>
  <c r="AY86" i="7" s="1"/>
  <c r="V86" i="7" s="1"/>
  <c r="AX80" i="7"/>
  <c r="AX86" i="7" s="1"/>
  <c r="U86" i="7" s="1"/>
  <c r="AW80" i="7"/>
  <c r="AW86" i="7" s="1"/>
  <c r="T86" i="7" s="1"/>
  <c r="AV80" i="7"/>
  <c r="AV86" i="7" s="1"/>
  <c r="S86" i="7" s="1"/>
  <c r="AU80" i="7"/>
  <c r="AU86" i="7" s="1"/>
  <c r="R86" i="7" s="1"/>
  <c r="AT80" i="7"/>
  <c r="AT86" i="7" s="1"/>
  <c r="Q86" i="7" s="1"/>
  <c r="AS80" i="7"/>
  <c r="AS86" i="7" s="1"/>
  <c r="P86" i="7" s="1"/>
  <c r="AR80" i="7"/>
  <c r="AQ80" i="7"/>
  <c r="AQ86" i="7" s="1"/>
  <c r="N86" i="7" s="1"/>
  <c r="AP80" i="7"/>
  <c r="AP86" i="7" s="1"/>
  <c r="K86" i="7" s="1"/>
  <c r="AO80" i="7"/>
  <c r="AO86" i="7" s="1"/>
  <c r="J86" i="7" s="1"/>
  <c r="AN80" i="7"/>
  <c r="AN86" i="7" s="1"/>
  <c r="I86" i="7" s="1"/>
  <c r="AM80" i="7"/>
  <c r="AM86" i="7" s="1"/>
  <c r="H86" i="7" s="1"/>
  <c r="AL80" i="7"/>
  <c r="AL86" i="7" s="1"/>
  <c r="G86" i="7" s="1"/>
  <c r="AK80" i="7"/>
  <c r="AK86" i="7" s="1"/>
  <c r="F86" i="7" s="1"/>
  <c r="AJ80" i="7"/>
  <c r="AJ86" i="7" s="1"/>
  <c r="E86" i="7" s="1"/>
  <c r="AI80" i="7"/>
  <c r="AI86" i="7" s="1"/>
  <c r="D86" i="7" s="1"/>
  <c r="AH80" i="7"/>
  <c r="AH86" i="7" s="1"/>
  <c r="C86" i="7" s="1"/>
  <c r="X80" i="7"/>
  <c r="W80" i="7"/>
  <c r="M80" i="7"/>
  <c r="L80" i="7"/>
  <c r="BH78" i="7"/>
  <c r="BG78" i="7"/>
  <c r="BF78" i="7"/>
  <c r="BE78" i="7"/>
  <c r="BD78" i="7"/>
  <c r="BC78" i="7"/>
  <c r="BB78" i="7"/>
  <c r="BA78" i="7"/>
  <c r="AZ78" i="7"/>
  <c r="AY78" i="7"/>
  <c r="AX78" i="7"/>
  <c r="AW78" i="7"/>
  <c r="AV78" i="7"/>
  <c r="AU78" i="7"/>
  <c r="AT78" i="7"/>
  <c r="AS78" i="7"/>
  <c r="AR78" i="7"/>
  <c r="AQ78" i="7"/>
  <c r="AP78" i="7"/>
  <c r="AO78" i="7"/>
  <c r="AN78" i="7"/>
  <c r="AM78" i="7"/>
  <c r="AL78" i="7"/>
  <c r="AK78" i="7"/>
  <c r="AJ78" i="7"/>
  <c r="AI78" i="7"/>
  <c r="AH78" i="7"/>
  <c r="X78" i="7"/>
  <c r="M78" i="7"/>
  <c r="L78" i="7"/>
  <c r="A78" i="7"/>
  <c r="W78" i="7" s="1"/>
  <c r="BH77" i="7"/>
  <c r="BG77" i="7"/>
  <c r="BF77" i="7"/>
  <c r="BE77" i="7"/>
  <c r="BD77" i="7"/>
  <c r="BC77" i="7"/>
  <c r="BB77" i="7"/>
  <c r="BA77" i="7"/>
  <c r="AZ77" i="7"/>
  <c r="AY77" i="7"/>
  <c r="AX77" i="7"/>
  <c r="AW77" i="7"/>
  <c r="AV77" i="7"/>
  <c r="AU77" i="7"/>
  <c r="AT77" i="7"/>
  <c r="AS77" i="7"/>
  <c r="AR77" i="7"/>
  <c r="AQ77" i="7"/>
  <c r="AP77" i="7"/>
  <c r="AO77" i="7"/>
  <c r="AN77" i="7"/>
  <c r="AM77" i="7"/>
  <c r="AL77" i="7"/>
  <c r="AK77" i="7"/>
  <c r="AJ77" i="7"/>
  <c r="AI77" i="7"/>
  <c r="AH77" i="7"/>
  <c r="X77" i="7"/>
  <c r="M77" i="7"/>
  <c r="L77" i="7"/>
  <c r="A77" i="7"/>
  <c r="W77" i="7" s="1"/>
  <c r="BH76" i="7"/>
  <c r="BG76" i="7"/>
  <c r="BF76" i="7"/>
  <c r="BE76" i="7"/>
  <c r="BD76" i="7"/>
  <c r="BC76" i="7"/>
  <c r="BB76" i="7"/>
  <c r="BA76" i="7"/>
  <c r="AZ76" i="7"/>
  <c r="AY76" i="7"/>
  <c r="AX76" i="7"/>
  <c r="AW76" i="7"/>
  <c r="AV76" i="7"/>
  <c r="AU76" i="7"/>
  <c r="AT76" i="7"/>
  <c r="AS76" i="7"/>
  <c r="AR76" i="7"/>
  <c r="AQ76" i="7"/>
  <c r="AP76" i="7"/>
  <c r="AO76" i="7"/>
  <c r="AN76" i="7"/>
  <c r="AM76" i="7"/>
  <c r="AL76" i="7"/>
  <c r="AK76" i="7"/>
  <c r="AJ76" i="7"/>
  <c r="AI76" i="7"/>
  <c r="AH76" i="7"/>
  <c r="X76" i="7"/>
  <c r="M76" i="7"/>
  <c r="L76" i="7"/>
  <c r="A76" i="7"/>
  <c r="W76" i="7" s="1"/>
  <c r="BH75" i="7"/>
  <c r="BG75" i="7"/>
  <c r="BF75" i="7"/>
  <c r="BE75" i="7"/>
  <c r="BD75" i="7"/>
  <c r="BC75" i="7"/>
  <c r="BB75" i="7"/>
  <c r="BA75" i="7"/>
  <c r="AZ75" i="7"/>
  <c r="AY75" i="7"/>
  <c r="AX75" i="7"/>
  <c r="AW75" i="7"/>
  <c r="AV75" i="7"/>
  <c r="AU75" i="7"/>
  <c r="AT75" i="7"/>
  <c r="AS75" i="7"/>
  <c r="AR75" i="7"/>
  <c r="AQ75" i="7"/>
  <c r="AP75" i="7"/>
  <c r="AO75" i="7"/>
  <c r="AN75" i="7"/>
  <c r="AM75" i="7"/>
  <c r="AL75" i="7"/>
  <c r="AK75" i="7"/>
  <c r="AJ75" i="7"/>
  <c r="AI75" i="7"/>
  <c r="AH75" i="7"/>
  <c r="X75" i="7"/>
  <c r="M75" i="7"/>
  <c r="L75" i="7"/>
  <c r="A75" i="7"/>
  <c r="W75" i="7" s="1"/>
  <c r="BH74" i="7"/>
  <c r="BG74" i="7"/>
  <c r="BF74" i="7"/>
  <c r="BE74" i="7"/>
  <c r="BD74" i="7"/>
  <c r="BC74" i="7"/>
  <c r="BB74" i="7"/>
  <c r="BA74" i="7"/>
  <c r="AZ74" i="7"/>
  <c r="AY74" i="7"/>
  <c r="AX74" i="7"/>
  <c r="AW74" i="7"/>
  <c r="AV74" i="7"/>
  <c r="AU74" i="7"/>
  <c r="AT74" i="7"/>
  <c r="AS74" i="7"/>
  <c r="AR74" i="7"/>
  <c r="AQ74" i="7"/>
  <c r="AP74" i="7"/>
  <c r="AO74" i="7"/>
  <c r="AN74" i="7"/>
  <c r="AM74" i="7"/>
  <c r="AL74" i="7"/>
  <c r="AK74" i="7"/>
  <c r="AJ74" i="7"/>
  <c r="AI74" i="7"/>
  <c r="AH74" i="7"/>
  <c r="X74" i="7"/>
  <c r="M74" i="7"/>
  <c r="L74" i="7"/>
  <c r="A74" i="7"/>
  <c r="W74" i="7" s="1"/>
  <c r="BH73" i="7"/>
  <c r="BG73" i="7"/>
  <c r="BF73" i="7"/>
  <c r="BE73" i="7"/>
  <c r="BD73" i="7"/>
  <c r="BC73" i="7"/>
  <c r="BB73" i="7"/>
  <c r="BA73" i="7"/>
  <c r="AZ73" i="7"/>
  <c r="AY73" i="7"/>
  <c r="AX73" i="7"/>
  <c r="AW73" i="7"/>
  <c r="AV73" i="7"/>
  <c r="AU73" i="7"/>
  <c r="AT73" i="7"/>
  <c r="AS73" i="7"/>
  <c r="AR73" i="7"/>
  <c r="AQ73" i="7"/>
  <c r="AP73" i="7"/>
  <c r="AO73" i="7"/>
  <c r="AN73" i="7"/>
  <c r="AM73" i="7"/>
  <c r="AL73" i="7"/>
  <c r="AK73" i="7"/>
  <c r="AJ73" i="7"/>
  <c r="AI73" i="7"/>
  <c r="AH73" i="7"/>
  <c r="X73" i="7"/>
  <c r="W73" i="7"/>
  <c r="M73" i="7"/>
  <c r="L73" i="7"/>
  <c r="AO72" i="7"/>
  <c r="J72" i="7" s="1"/>
  <c r="BH71" i="7"/>
  <c r="BG71" i="7"/>
  <c r="BF71" i="7"/>
  <c r="BE71" i="7"/>
  <c r="BD71" i="7"/>
  <c r="BC71" i="7"/>
  <c r="BB71" i="7"/>
  <c r="BA71" i="7"/>
  <c r="AZ71" i="7"/>
  <c r="AY71" i="7"/>
  <c r="AX71" i="7"/>
  <c r="AW71" i="7"/>
  <c r="AV71" i="7"/>
  <c r="AU71" i="7"/>
  <c r="AT71" i="7"/>
  <c r="AS71" i="7"/>
  <c r="AR71" i="7"/>
  <c r="AQ71" i="7"/>
  <c r="AP71" i="7"/>
  <c r="AO71" i="7"/>
  <c r="AN71" i="7"/>
  <c r="AM71" i="7"/>
  <c r="AL71" i="7"/>
  <c r="AK71" i="7"/>
  <c r="AJ71" i="7"/>
  <c r="AI71" i="7"/>
  <c r="AH71" i="7"/>
  <c r="X71" i="7"/>
  <c r="W71" i="7"/>
  <c r="M71" i="7"/>
  <c r="L71" i="7"/>
  <c r="A71" i="7"/>
  <c r="BH70" i="7"/>
  <c r="BG70" i="7"/>
  <c r="BF70" i="7"/>
  <c r="BE70" i="7"/>
  <c r="BD70" i="7"/>
  <c r="BC70" i="7"/>
  <c r="BB70" i="7"/>
  <c r="BA70" i="7"/>
  <c r="AZ70" i="7"/>
  <c r="AY70" i="7"/>
  <c r="AX70" i="7"/>
  <c r="AW70" i="7"/>
  <c r="AV70" i="7"/>
  <c r="AU70" i="7"/>
  <c r="AT70" i="7"/>
  <c r="AS70" i="7"/>
  <c r="AR70" i="7"/>
  <c r="AQ70" i="7"/>
  <c r="AP70" i="7"/>
  <c r="AO70" i="7"/>
  <c r="AN70" i="7"/>
  <c r="AM70" i="7"/>
  <c r="AL70" i="7"/>
  <c r="AK70" i="7"/>
  <c r="AJ70" i="7"/>
  <c r="AI70" i="7"/>
  <c r="AH70" i="7"/>
  <c r="X70" i="7"/>
  <c r="W70" i="7"/>
  <c r="M70" i="7"/>
  <c r="L70" i="7"/>
  <c r="A70" i="7"/>
  <c r="BH69" i="7"/>
  <c r="BG69" i="7"/>
  <c r="BF69" i="7"/>
  <c r="BE69" i="7"/>
  <c r="BD69" i="7"/>
  <c r="BC69" i="7"/>
  <c r="BB69" i="7"/>
  <c r="BA69" i="7"/>
  <c r="AZ69" i="7"/>
  <c r="AY69" i="7"/>
  <c r="AX69" i="7"/>
  <c r="AW69" i="7"/>
  <c r="AV69" i="7"/>
  <c r="AU69" i="7"/>
  <c r="AT69" i="7"/>
  <c r="AS69" i="7"/>
  <c r="AR69" i="7"/>
  <c r="AQ69" i="7"/>
  <c r="AP69" i="7"/>
  <c r="AO69" i="7"/>
  <c r="AN69" i="7"/>
  <c r="AM69" i="7"/>
  <c r="AL69" i="7"/>
  <c r="AK69" i="7"/>
  <c r="AJ69" i="7"/>
  <c r="AI69" i="7"/>
  <c r="AH69" i="7"/>
  <c r="X69" i="7"/>
  <c r="W69" i="7"/>
  <c r="M69" i="7"/>
  <c r="L69" i="7"/>
  <c r="A69" i="7"/>
  <c r="BH68" i="7"/>
  <c r="BG68" i="7"/>
  <c r="BF68" i="7"/>
  <c r="BE68" i="7"/>
  <c r="BD68" i="7"/>
  <c r="BC68" i="7"/>
  <c r="BB68" i="7"/>
  <c r="BA68" i="7"/>
  <c r="AZ68" i="7"/>
  <c r="AY68" i="7"/>
  <c r="AX68" i="7"/>
  <c r="AW68" i="7"/>
  <c r="AV68" i="7"/>
  <c r="AU68" i="7"/>
  <c r="AT68" i="7"/>
  <c r="AS68" i="7"/>
  <c r="AR68" i="7"/>
  <c r="AQ68" i="7"/>
  <c r="AP68" i="7"/>
  <c r="AO68" i="7"/>
  <c r="AN68" i="7"/>
  <c r="AM68" i="7"/>
  <c r="AL68" i="7"/>
  <c r="AK68" i="7"/>
  <c r="AJ68" i="7"/>
  <c r="AI68" i="7"/>
  <c r="AH68" i="7"/>
  <c r="X68" i="7"/>
  <c r="W68" i="7"/>
  <c r="M68" i="7"/>
  <c r="L68" i="7"/>
  <c r="A68" i="7"/>
  <c r="BH67" i="7"/>
  <c r="BG67" i="7"/>
  <c r="BF67" i="7"/>
  <c r="BE67" i="7"/>
  <c r="BD67" i="7"/>
  <c r="BC67" i="7"/>
  <c r="BB67" i="7"/>
  <c r="BA67" i="7"/>
  <c r="AZ67" i="7"/>
  <c r="AY67" i="7"/>
  <c r="AX67" i="7"/>
  <c r="AW67" i="7"/>
  <c r="AV67" i="7"/>
  <c r="AU67" i="7"/>
  <c r="AT67" i="7"/>
  <c r="AS67" i="7"/>
  <c r="AR67" i="7"/>
  <c r="AQ67" i="7"/>
  <c r="AP67" i="7"/>
  <c r="AO67" i="7"/>
  <c r="AN67" i="7"/>
  <c r="AM67" i="7"/>
  <c r="AL67" i="7"/>
  <c r="AK67" i="7"/>
  <c r="AJ67" i="7"/>
  <c r="AI67" i="7"/>
  <c r="AH67" i="7"/>
  <c r="X67" i="7"/>
  <c r="W67" i="7"/>
  <c r="M67" i="7"/>
  <c r="L67" i="7"/>
  <c r="A67" i="7"/>
  <c r="BH66" i="7"/>
  <c r="BG66" i="7"/>
  <c r="BG72" i="7" s="1"/>
  <c r="BF66" i="7"/>
  <c r="BF72" i="7" s="1"/>
  <c r="AE72" i="7" s="1"/>
  <c r="BE66" i="7"/>
  <c r="BE72" i="7" s="1"/>
  <c r="AD72" i="7" s="1"/>
  <c r="BD66" i="7"/>
  <c r="BD72" i="7" s="1"/>
  <c r="AC72" i="7" s="1"/>
  <c r="BC66" i="7"/>
  <c r="BC72" i="7" s="1"/>
  <c r="AB72" i="7" s="1"/>
  <c r="BB66" i="7"/>
  <c r="BB72" i="7" s="1"/>
  <c r="AA72" i="7" s="1"/>
  <c r="BA66" i="7"/>
  <c r="BA72" i="7" s="1"/>
  <c r="Z72" i="7" s="1"/>
  <c r="AZ66" i="7"/>
  <c r="AY66" i="7"/>
  <c r="AY72" i="7" s="1"/>
  <c r="V72" i="7" s="1"/>
  <c r="AX66" i="7"/>
  <c r="AX72" i="7" s="1"/>
  <c r="U72" i="7" s="1"/>
  <c r="AW66" i="7"/>
  <c r="AW72" i="7" s="1"/>
  <c r="T72" i="7" s="1"/>
  <c r="AV66" i="7"/>
  <c r="AV72" i="7" s="1"/>
  <c r="S72" i="7" s="1"/>
  <c r="AU66" i="7"/>
  <c r="AU72" i="7" s="1"/>
  <c r="R72" i="7" s="1"/>
  <c r="AT66" i="7"/>
  <c r="AT72" i="7" s="1"/>
  <c r="Q72" i="7" s="1"/>
  <c r="AS66" i="7"/>
  <c r="AS72" i="7" s="1"/>
  <c r="P72" i="7" s="1"/>
  <c r="AR66" i="7"/>
  <c r="AR72" i="7" s="1"/>
  <c r="O72" i="7" s="1"/>
  <c r="AQ66" i="7"/>
  <c r="AQ72" i="7" s="1"/>
  <c r="N72" i="7" s="1"/>
  <c r="AP66" i="7"/>
  <c r="AP72" i="7" s="1"/>
  <c r="K72" i="7" s="1"/>
  <c r="AO66" i="7"/>
  <c r="AN66" i="7"/>
  <c r="AN72" i="7" s="1"/>
  <c r="I72" i="7" s="1"/>
  <c r="AM66" i="7"/>
  <c r="AM72" i="7" s="1"/>
  <c r="H72" i="7" s="1"/>
  <c r="AL66" i="7"/>
  <c r="AL72" i="7" s="1"/>
  <c r="G72" i="7" s="1"/>
  <c r="AK66" i="7"/>
  <c r="AK72" i="7" s="1"/>
  <c r="F72" i="7" s="1"/>
  <c r="AJ66" i="7"/>
  <c r="AJ72" i="7" s="1"/>
  <c r="E72" i="7" s="1"/>
  <c r="AI66" i="7"/>
  <c r="AH66" i="7"/>
  <c r="AH72" i="7" s="1"/>
  <c r="C72" i="7" s="1"/>
  <c r="X66" i="7"/>
  <c r="W66" i="7"/>
  <c r="M66" i="7"/>
  <c r="L66" i="7"/>
  <c r="BH64" i="7"/>
  <c r="BG64" i="7"/>
  <c r="BF64" i="7"/>
  <c r="BE64" i="7"/>
  <c r="BD64" i="7"/>
  <c r="BC64" i="7"/>
  <c r="BB64" i="7"/>
  <c r="BA64" i="7"/>
  <c r="AZ64" i="7"/>
  <c r="AY64" i="7"/>
  <c r="AX64" i="7"/>
  <c r="AW64" i="7"/>
  <c r="AV64" i="7"/>
  <c r="AU64" i="7"/>
  <c r="AT64" i="7"/>
  <c r="AS64" i="7"/>
  <c r="AR64" i="7"/>
  <c r="AQ64" i="7"/>
  <c r="AP64" i="7"/>
  <c r="AO64" i="7"/>
  <c r="AN64" i="7"/>
  <c r="AM64" i="7"/>
  <c r="AL64" i="7"/>
  <c r="AK64" i="7"/>
  <c r="AJ64" i="7"/>
  <c r="AI64" i="7"/>
  <c r="AH64" i="7"/>
  <c r="X64" i="7"/>
  <c r="M64" i="7"/>
  <c r="L64" i="7"/>
  <c r="A64" i="7"/>
  <c r="W64" i="7" s="1"/>
  <c r="BH63" i="7"/>
  <c r="BG63" i="7"/>
  <c r="BF63" i="7"/>
  <c r="BE63" i="7"/>
  <c r="BD63" i="7"/>
  <c r="BC63" i="7"/>
  <c r="BB63" i="7"/>
  <c r="BA63" i="7"/>
  <c r="AZ63" i="7"/>
  <c r="AY63" i="7"/>
  <c r="AX63" i="7"/>
  <c r="AW63" i="7"/>
  <c r="AV63" i="7"/>
  <c r="AU63" i="7"/>
  <c r="AT63" i="7"/>
  <c r="AS63" i="7"/>
  <c r="AR63" i="7"/>
  <c r="AQ63" i="7"/>
  <c r="AP63" i="7"/>
  <c r="AO63" i="7"/>
  <c r="AN63" i="7"/>
  <c r="AM63" i="7"/>
  <c r="AL63" i="7"/>
  <c r="AK63" i="7"/>
  <c r="AJ63" i="7"/>
  <c r="AI63" i="7"/>
  <c r="AH63" i="7"/>
  <c r="X63" i="7"/>
  <c r="M63" i="7"/>
  <c r="L63" i="7"/>
  <c r="A63" i="7"/>
  <c r="W63" i="7" s="1"/>
  <c r="BH62" i="7"/>
  <c r="BG62" i="7"/>
  <c r="BF62" i="7"/>
  <c r="BE62" i="7"/>
  <c r="BD62" i="7"/>
  <c r="BC62" i="7"/>
  <c r="BB62" i="7"/>
  <c r="BA62" i="7"/>
  <c r="AZ62" i="7"/>
  <c r="AY62" i="7"/>
  <c r="AX62" i="7"/>
  <c r="AW62" i="7"/>
  <c r="AV62" i="7"/>
  <c r="AU62" i="7"/>
  <c r="AT62" i="7"/>
  <c r="AS62" i="7"/>
  <c r="AR62" i="7"/>
  <c r="AQ62" i="7"/>
  <c r="AP62" i="7"/>
  <c r="AO62" i="7"/>
  <c r="AN62" i="7"/>
  <c r="AM62" i="7"/>
  <c r="AL62" i="7"/>
  <c r="AK62" i="7"/>
  <c r="AJ62" i="7"/>
  <c r="AI62" i="7"/>
  <c r="AH62" i="7"/>
  <c r="X62" i="7"/>
  <c r="M62" i="7"/>
  <c r="L62" i="7"/>
  <c r="A62" i="7"/>
  <c r="W62" i="7" s="1"/>
  <c r="BH61" i="7"/>
  <c r="BG61" i="7"/>
  <c r="BF61" i="7"/>
  <c r="BE61" i="7"/>
  <c r="BD61" i="7"/>
  <c r="BC61" i="7"/>
  <c r="BB61" i="7"/>
  <c r="BA61" i="7"/>
  <c r="AZ61" i="7"/>
  <c r="AY61" i="7"/>
  <c r="AX61" i="7"/>
  <c r="AW61" i="7"/>
  <c r="AV61" i="7"/>
  <c r="AU61" i="7"/>
  <c r="AT61" i="7"/>
  <c r="AS61" i="7"/>
  <c r="AR61" i="7"/>
  <c r="AQ61" i="7"/>
  <c r="AP61" i="7"/>
  <c r="AO61" i="7"/>
  <c r="AN61" i="7"/>
  <c r="AM61" i="7"/>
  <c r="AL61" i="7"/>
  <c r="AK61" i="7"/>
  <c r="AJ61" i="7"/>
  <c r="AI61" i="7"/>
  <c r="AH61" i="7"/>
  <c r="X61" i="7"/>
  <c r="M61" i="7"/>
  <c r="L61" i="7"/>
  <c r="A61" i="7"/>
  <c r="W61" i="7" s="1"/>
  <c r="BH60" i="7"/>
  <c r="BG60" i="7"/>
  <c r="BF60" i="7"/>
  <c r="BE60" i="7"/>
  <c r="BD60" i="7"/>
  <c r="BC60" i="7"/>
  <c r="BB60" i="7"/>
  <c r="BA60" i="7"/>
  <c r="AZ60" i="7"/>
  <c r="AY60" i="7"/>
  <c r="AX60" i="7"/>
  <c r="AW60" i="7"/>
  <c r="AV60" i="7"/>
  <c r="AU60" i="7"/>
  <c r="AT60" i="7"/>
  <c r="AS60" i="7"/>
  <c r="AR60" i="7"/>
  <c r="AQ60" i="7"/>
  <c r="AP60" i="7"/>
  <c r="AO60" i="7"/>
  <c r="AN60" i="7"/>
  <c r="AM60" i="7"/>
  <c r="AL60" i="7"/>
  <c r="AK60" i="7"/>
  <c r="AJ60" i="7"/>
  <c r="AI60" i="7"/>
  <c r="AH60" i="7"/>
  <c r="X60" i="7"/>
  <c r="M60" i="7"/>
  <c r="L60" i="7"/>
  <c r="A60" i="7"/>
  <c r="W60" i="7" s="1"/>
  <c r="BH59" i="7"/>
  <c r="BG59" i="7"/>
  <c r="BF59" i="7"/>
  <c r="BE59" i="7"/>
  <c r="BD59" i="7"/>
  <c r="BC59" i="7"/>
  <c r="BB59" i="7"/>
  <c r="BB65" i="7" s="1"/>
  <c r="AA65" i="7" s="1"/>
  <c r="BA59" i="7"/>
  <c r="AZ59" i="7"/>
  <c r="AY59" i="7"/>
  <c r="AX59" i="7"/>
  <c r="AW59" i="7"/>
  <c r="AV59" i="7"/>
  <c r="AU59" i="7"/>
  <c r="AT59" i="7"/>
  <c r="AS59" i="7"/>
  <c r="AR59" i="7"/>
  <c r="AQ59" i="7"/>
  <c r="AP59" i="7"/>
  <c r="AO59" i="7"/>
  <c r="AN59" i="7"/>
  <c r="AM59" i="7"/>
  <c r="AL59" i="7"/>
  <c r="AK59" i="7"/>
  <c r="AJ59" i="7"/>
  <c r="AI59" i="7"/>
  <c r="AH59" i="7"/>
  <c r="X59" i="7"/>
  <c r="W59" i="7"/>
  <c r="M59" i="7"/>
  <c r="L59" i="7"/>
  <c r="AG58" i="7"/>
  <c r="AF58" i="7"/>
  <c r="AE58" i="7"/>
  <c r="AD58" i="7"/>
  <c r="AC58" i="7"/>
  <c r="AB58" i="7"/>
  <c r="AA58" i="7"/>
  <c r="Z58" i="7"/>
  <c r="Y58" i="7"/>
  <c r="V58" i="7"/>
  <c r="U58" i="7"/>
  <c r="T58" i="7"/>
  <c r="S58" i="7"/>
  <c r="R58" i="7"/>
  <c r="Q58" i="7"/>
  <c r="P58" i="7"/>
  <c r="O58" i="7"/>
  <c r="N58" i="7"/>
  <c r="K58" i="7"/>
  <c r="J58" i="7"/>
  <c r="I58" i="7"/>
  <c r="H58" i="7"/>
  <c r="G58" i="7"/>
  <c r="F58" i="7"/>
  <c r="E58" i="7"/>
  <c r="D58" i="7"/>
  <c r="C58" i="7"/>
  <c r="AG57" i="7"/>
  <c r="AF57" i="7"/>
  <c r="AE57" i="7"/>
  <c r="AD57" i="7"/>
  <c r="AC57" i="7"/>
  <c r="AB57" i="7"/>
  <c r="AA57" i="7"/>
  <c r="Z57" i="7"/>
  <c r="Y57" i="7"/>
  <c r="V57" i="7"/>
  <c r="U57" i="7"/>
  <c r="T57" i="7"/>
  <c r="S57" i="7"/>
  <c r="R57" i="7"/>
  <c r="Q57" i="7"/>
  <c r="P57" i="7"/>
  <c r="O57" i="7"/>
  <c r="N57" i="7"/>
  <c r="K57" i="7"/>
  <c r="J57" i="7"/>
  <c r="I57" i="7"/>
  <c r="H57" i="7"/>
  <c r="G57" i="7"/>
  <c r="F57" i="7"/>
  <c r="E57" i="7"/>
  <c r="D57" i="7"/>
  <c r="C57" i="7"/>
  <c r="W54" i="7"/>
  <c r="L54" i="7"/>
  <c r="A54" i="7"/>
  <c r="W53" i="7"/>
  <c r="L53" i="7"/>
  <c r="A53" i="7"/>
  <c r="AC50" i="7"/>
  <c r="R50" i="7"/>
  <c r="G50" i="7"/>
  <c r="AC49" i="7"/>
  <c r="R49" i="7"/>
  <c r="G49"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X41" i="7"/>
  <c r="M41" i="7"/>
  <c r="A41" i="7"/>
  <c r="L41" i="7" s="1"/>
  <c r="BH40" i="7"/>
  <c r="BG40" i="7"/>
  <c r="BF40" i="7"/>
  <c r="BE40" i="7"/>
  <c r="BD40" i="7"/>
  <c r="BC40" i="7"/>
  <c r="BB40" i="7"/>
  <c r="BA40" i="7"/>
  <c r="AZ40" i="7"/>
  <c r="AY40" i="7"/>
  <c r="AX40" i="7"/>
  <c r="AW40" i="7"/>
  <c r="AV40" i="7"/>
  <c r="AU40" i="7"/>
  <c r="AT40" i="7"/>
  <c r="AS40" i="7"/>
  <c r="AR40" i="7"/>
  <c r="AQ40" i="7"/>
  <c r="AP40" i="7"/>
  <c r="AO40" i="7"/>
  <c r="AN40" i="7"/>
  <c r="AM40" i="7"/>
  <c r="AL40" i="7"/>
  <c r="AK40" i="7"/>
  <c r="AJ40" i="7"/>
  <c r="AI40" i="7"/>
  <c r="AH40" i="7"/>
  <c r="X40" i="7"/>
  <c r="M40" i="7"/>
  <c r="A40" i="7"/>
  <c r="L40" i="7" s="1"/>
  <c r="BH39" i="7"/>
  <c r="BG39" i="7"/>
  <c r="BF39" i="7"/>
  <c r="BE39" i="7"/>
  <c r="BD39" i="7"/>
  <c r="BC39" i="7"/>
  <c r="BB39" i="7"/>
  <c r="BA39" i="7"/>
  <c r="AZ39" i="7"/>
  <c r="AY39" i="7"/>
  <c r="AX39" i="7"/>
  <c r="AW39" i="7"/>
  <c r="AV39" i="7"/>
  <c r="AU39" i="7"/>
  <c r="AT39" i="7"/>
  <c r="AS39" i="7"/>
  <c r="AR39" i="7"/>
  <c r="AQ39" i="7"/>
  <c r="AP39" i="7"/>
  <c r="AO39" i="7"/>
  <c r="AN39" i="7"/>
  <c r="AM39" i="7"/>
  <c r="AL39" i="7"/>
  <c r="AK39" i="7"/>
  <c r="AJ39" i="7"/>
  <c r="AI39" i="7"/>
  <c r="AH39" i="7"/>
  <c r="X39" i="7"/>
  <c r="M39" i="7"/>
  <c r="A39" i="7"/>
  <c r="L39" i="7" s="1"/>
  <c r="BH38" i="7"/>
  <c r="BG38" i="7"/>
  <c r="BF38" i="7"/>
  <c r="BE38" i="7"/>
  <c r="BD38" i="7"/>
  <c r="BC38" i="7"/>
  <c r="BB38" i="7"/>
  <c r="BA38" i="7"/>
  <c r="AZ38" i="7"/>
  <c r="AY38" i="7"/>
  <c r="AX38" i="7"/>
  <c r="AW38" i="7"/>
  <c r="AV38" i="7"/>
  <c r="AU38" i="7"/>
  <c r="AT38" i="7"/>
  <c r="AS38" i="7"/>
  <c r="AR38" i="7"/>
  <c r="AQ38" i="7"/>
  <c r="AP38" i="7"/>
  <c r="AO38" i="7"/>
  <c r="AN38" i="7"/>
  <c r="AM38" i="7"/>
  <c r="AL38" i="7"/>
  <c r="AK38" i="7"/>
  <c r="AJ38" i="7"/>
  <c r="AI38" i="7"/>
  <c r="AH38" i="7"/>
  <c r="X38" i="7"/>
  <c r="M38" i="7"/>
  <c r="A38" i="7"/>
  <c r="L38" i="7" s="1"/>
  <c r="BH37" i="7"/>
  <c r="BG37" i="7"/>
  <c r="BF37" i="7"/>
  <c r="BE37" i="7"/>
  <c r="BD37" i="7"/>
  <c r="BC37" i="7"/>
  <c r="BB37" i="7"/>
  <c r="BA37" i="7"/>
  <c r="AZ37" i="7"/>
  <c r="AY37" i="7"/>
  <c r="AX37" i="7"/>
  <c r="AW37" i="7"/>
  <c r="AV37" i="7"/>
  <c r="AU37" i="7"/>
  <c r="AT37" i="7"/>
  <c r="AS37" i="7"/>
  <c r="AR37" i="7"/>
  <c r="AQ37" i="7"/>
  <c r="AP37" i="7"/>
  <c r="AO37" i="7"/>
  <c r="AN37" i="7"/>
  <c r="AM37" i="7"/>
  <c r="AL37" i="7"/>
  <c r="AK37" i="7"/>
  <c r="AJ37" i="7"/>
  <c r="AI37" i="7"/>
  <c r="AH37" i="7"/>
  <c r="X37" i="7"/>
  <c r="M37" i="7"/>
  <c r="A37" i="7"/>
  <c r="L37" i="7" s="1"/>
  <c r="BH36" i="7"/>
  <c r="BG36" i="7"/>
  <c r="BF36" i="7"/>
  <c r="BE36" i="7"/>
  <c r="BD36" i="7"/>
  <c r="BC36" i="7"/>
  <c r="BB36" i="7"/>
  <c r="BA36" i="7"/>
  <c r="AZ36" i="7"/>
  <c r="AY36" i="7"/>
  <c r="AX36" i="7"/>
  <c r="AW36" i="7"/>
  <c r="AV36" i="7"/>
  <c r="AU36" i="7"/>
  <c r="AT36" i="7"/>
  <c r="AS36" i="7"/>
  <c r="AS42" i="7" s="1"/>
  <c r="AR36" i="7"/>
  <c r="AR42" i="7" s="1"/>
  <c r="AQ36" i="7"/>
  <c r="AP36" i="7"/>
  <c r="AO36" i="7"/>
  <c r="AN36" i="7"/>
  <c r="AM36" i="7"/>
  <c r="AL36" i="7"/>
  <c r="AK36" i="7"/>
  <c r="AJ36" i="7"/>
  <c r="AI36" i="7"/>
  <c r="AH36" i="7"/>
  <c r="X36" i="7"/>
  <c r="W36" i="7"/>
  <c r="M36" i="7"/>
  <c r="L36" i="7"/>
  <c r="BH34" i="7"/>
  <c r="BG34" i="7"/>
  <c r="BF34" i="7"/>
  <c r="BE34" i="7"/>
  <c r="BD34" i="7"/>
  <c r="BC34" i="7"/>
  <c r="BB34" i="7"/>
  <c r="BA34" i="7"/>
  <c r="AZ34" i="7"/>
  <c r="AY34" i="7"/>
  <c r="AX34" i="7"/>
  <c r="AW34" i="7"/>
  <c r="AV34" i="7"/>
  <c r="AU34" i="7"/>
  <c r="AT34" i="7"/>
  <c r="AS34" i="7"/>
  <c r="AR34" i="7"/>
  <c r="AQ34" i="7"/>
  <c r="AP34" i="7"/>
  <c r="AO34" i="7"/>
  <c r="AN34" i="7"/>
  <c r="AM34" i="7"/>
  <c r="AL34" i="7"/>
  <c r="AK34" i="7"/>
  <c r="AJ34" i="7"/>
  <c r="AI34" i="7"/>
  <c r="AH34" i="7"/>
  <c r="X34" i="7"/>
  <c r="W34" i="7"/>
  <c r="M34" i="7"/>
  <c r="L34" i="7"/>
  <c r="A34" i="7"/>
  <c r="BH33" i="7"/>
  <c r="BG33" i="7"/>
  <c r="BF33" i="7"/>
  <c r="BE33" i="7"/>
  <c r="BD33" i="7"/>
  <c r="BC33" i="7"/>
  <c r="BB33" i="7"/>
  <c r="BA33" i="7"/>
  <c r="AZ33" i="7"/>
  <c r="AY33" i="7"/>
  <c r="AX33" i="7"/>
  <c r="AW33" i="7"/>
  <c r="AV33" i="7"/>
  <c r="AU33" i="7"/>
  <c r="AT33" i="7"/>
  <c r="AS33" i="7"/>
  <c r="AR33" i="7"/>
  <c r="AQ33" i="7"/>
  <c r="AP33" i="7"/>
  <c r="AO33" i="7"/>
  <c r="AN33" i="7"/>
  <c r="AM33" i="7"/>
  <c r="AL33" i="7"/>
  <c r="AK33" i="7"/>
  <c r="AJ33" i="7"/>
  <c r="AI33" i="7"/>
  <c r="AH33" i="7"/>
  <c r="X33" i="7"/>
  <c r="W33" i="7"/>
  <c r="M33" i="7"/>
  <c r="L33" i="7"/>
  <c r="A33" i="7"/>
  <c r="BH32" i="7"/>
  <c r="BG32" i="7"/>
  <c r="BF32" i="7"/>
  <c r="BE32" i="7"/>
  <c r="BD32" i="7"/>
  <c r="BC32" i="7"/>
  <c r="BB32" i="7"/>
  <c r="BA32" i="7"/>
  <c r="AZ32" i="7"/>
  <c r="AY32" i="7"/>
  <c r="AX32" i="7"/>
  <c r="AW32" i="7"/>
  <c r="AV32" i="7"/>
  <c r="AU32" i="7"/>
  <c r="AT32" i="7"/>
  <c r="AS32" i="7"/>
  <c r="AR32" i="7"/>
  <c r="AQ32" i="7"/>
  <c r="AP32" i="7"/>
  <c r="AO32" i="7"/>
  <c r="AN32" i="7"/>
  <c r="AM32" i="7"/>
  <c r="AL32" i="7"/>
  <c r="AK32" i="7"/>
  <c r="AJ32" i="7"/>
  <c r="AI32" i="7"/>
  <c r="AH32" i="7"/>
  <c r="X32" i="7"/>
  <c r="W32" i="7"/>
  <c r="M32" i="7"/>
  <c r="L32" i="7"/>
  <c r="A32" i="7"/>
  <c r="BH31" i="7"/>
  <c r="BG31"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X31" i="7"/>
  <c r="W31" i="7"/>
  <c r="M31" i="7"/>
  <c r="L31" i="7"/>
  <c r="A31" i="7"/>
  <c r="BH30" i="7"/>
  <c r="BG30" i="7"/>
  <c r="BF30" i="7"/>
  <c r="BE30" i="7"/>
  <c r="BD30" i="7"/>
  <c r="BC30" i="7"/>
  <c r="BB30" i="7"/>
  <c r="BA30" i="7"/>
  <c r="AZ30" i="7"/>
  <c r="AY30" i="7"/>
  <c r="AX30" i="7"/>
  <c r="AW30" i="7"/>
  <c r="AV30" i="7"/>
  <c r="AU30" i="7"/>
  <c r="AT30" i="7"/>
  <c r="AS30" i="7"/>
  <c r="AR30" i="7"/>
  <c r="AQ30" i="7"/>
  <c r="AP30" i="7"/>
  <c r="AO30" i="7"/>
  <c r="AN30" i="7"/>
  <c r="AM30" i="7"/>
  <c r="AL30" i="7"/>
  <c r="AK30" i="7"/>
  <c r="AJ30" i="7"/>
  <c r="AI30" i="7"/>
  <c r="AH30" i="7"/>
  <c r="X30" i="7"/>
  <c r="W30" i="7"/>
  <c r="M30" i="7"/>
  <c r="L30" i="7"/>
  <c r="A30" i="7"/>
  <c r="BH29" i="7"/>
  <c r="BH35" i="7" s="1"/>
  <c r="BG29" i="7"/>
  <c r="BG35" i="7" s="1"/>
  <c r="BF29" i="7"/>
  <c r="BE29" i="7"/>
  <c r="BE35" i="7" s="1"/>
  <c r="BD29" i="7"/>
  <c r="BD35" i="7" s="1"/>
  <c r="BC29" i="7"/>
  <c r="BC35" i="7" s="1"/>
  <c r="BB29" i="7"/>
  <c r="BB35" i="7" s="1"/>
  <c r="BA29" i="7"/>
  <c r="AZ29" i="7"/>
  <c r="AZ35" i="7" s="1"/>
  <c r="Y35" i="7" s="1"/>
  <c r="AY29" i="7"/>
  <c r="AY35" i="7" s="1"/>
  <c r="AX29" i="7"/>
  <c r="AX35" i="7" s="1"/>
  <c r="U35" i="7" s="1"/>
  <c r="AW29" i="7"/>
  <c r="AW35" i="7" s="1"/>
  <c r="AV29" i="7"/>
  <c r="AU29" i="7"/>
  <c r="AU35" i="7" s="1"/>
  <c r="AT29" i="7"/>
  <c r="AT35" i="7" s="1"/>
  <c r="AS29" i="7"/>
  <c r="AS35" i="7" s="1"/>
  <c r="AR29" i="7"/>
  <c r="AR35" i="7" s="1"/>
  <c r="AQ29" i="7"/>
  <c r="AP29" i="7"/>
  <c r="AP35" i="7" s="1"/>
  <c r="AO29" i="7"/>
  <c r="AO35" i="7" s="1"/>
  <c r="J35" i="7" s="1"/>
  <c r="AN29" i="7"/>
  <c r="AN35" i="7" s="1"/>
  <c r="I35" i="7" s="1"/>
  <c r="AM29" i="7"/>
  <c r="AM35" i="7" s="1"/>
  <c r="AL29" i="7"/>
  <c r="AL35" i="7" s="1"/>
  <c r="AK29" i="7"/>
  <c r="AK35" i="7" s="1"/>
  <c r="AJ29" i="7"/>
  <c r="AI29" i="7"/>
  <c r="AH29" i="7"/>
  <c r="AH35" i="7" s="1"/>
  <c r="X29" i="7"/>
  <c r="W29" i="7"/>
  <c r="M29" i="7"/>
  <c r="L29" i="7"/>
  <c r="BH27" i="7"/>
  <c r="BG27" i="7"/>
  <c r="BF27" i="7"/>
  <c r="BE27" i="7"/>
  <c r="BD27" i="7"/>
  <c r="BC27" i="7"/>
  <c r="BB27" i="7"/>
  <c r="BA27" i="7"/>
  <c r="AZ27" i="7"/>
  <c r="AY27" i="7"/>
  <c r="AX27" i="7"/>
  <c r="AW27" i="7"/>
  <c r="AV27" i="7"/>
  <c r="AU27" i="7"/>
  <c r="AT27" i="7"/>
  <c r="AS27" i="7"/>
  <c r="AR27" i="7"/>
  <c r="AQ27" i="7"/>
  <c r="AP27" i="7"/>
  <c r="AO27" i="7"/>
  <c r="AN27" i="7"/>
  <c r="AM27" i="7"/>
  <c r="AL27" i="7"/>
  <c r="AK27" i="7"/>
  <c r="AJ27" i="7"/>
  <c r="AI27" i="7"/>
  <c r="AH27" i="7"/>
  <c r="X27" i="7"/>
  <c r="M27" i="7"/>
  <c r="A27" i="7"/>
  <c r="W27" i="7" s="1"/>
  <c r="BH26" i="7"/>
  <c r="BG26" i="7"/>
  <c r="BF26" i="7"/>
  <c r="BE26" i="7"/>
  <c r="BD26" i="7"/>
  <c r="BC26" i="7"/>
  <c r="BB26" i="7"/>
  <c r="BA26" i="7"/>
  <c r="AZ26" i="7"/>
  <c r="AY26" i="7"/>
  <c r="AX26" i="7"/>
  <c r="AW26" i="7"/>
  <c r="AV26" i="7"/>
  <c r="AU26" i="7"/>
  <c r="AT26" i="7"/>
  <c r="AS26" i="7"/>
  <c r="AR26" i="7"/>
  <c r="AQ26" i="7"/>
  <c r="AP26" i="7"/>
  <c r="AO26" i="7"/>
  <c r="AN26" i="7"/>
  <c r="AM26" i="7"/>
  <c r="AL26" i="7"/>
  <c r="AK26" i="7"/>
  <c r="AJ26" i="7"/>
  <c r="AI26" i="7"/>
  <c r="AH26" i="7"/>
  <c r="X26" i="7"/>
  <c r="M26" i="7"/>
  <c r="A26" i="7"/>
  <c r="W26" i="7" s="1"/>
  <c r="BH25" i="7"/>
  <c r="BG25" i="7"/>
  <c r="BF25" i="7"/>
  <c r="BE25" i="7"/>
  <c r="BD25" i="7"/>
  <c r="BC25" i="7"/>
  <c r="BB25" i="7"/>
  <c r="BA25" i="7"/>
  <c r="AZ25" i="7"/>
  <c r="AY25" i="7"/>
  <c r="AX25" i="7"/>
  <c r="AW25" i="7"/>
  <c r="AV25" i="7"/>
  <c r="AU25" i="7"/>
  <c r="AT25" i="7"/>
  <c r="AS25" i="7"/>
  <c r="AR25" i="7"/>
  <c r="AQ25" i="7"/>
  <c r="AP25" i="7"/>
  <c r="AO25" i="7"/>
  <c r="AN25" i="7"/>
  <c r="AM25" i="7"/>
  <c r="AL25" i="7"/>
  <c r="AK25" i="7"/>
  <c r="AJ25" i="7"/>
  <c r="AI25" i="7"/>
  <c r="AH25" i="7"/>
  <c r="X25" i="7"/>
  <c r="M25" i="7"/>
  <c r="A25" i="7"/>
  <c r="W25" i="7" s="1"/>
  <c r="BH24" i="7"/>
  <c r="BG24" i="7"/>
  <c r="BF24" i="7"/>
  <c r="BE24" i="7"/>
  <c r="BD24" i="7"/>
  <c r="BC24" i="7"/>
  <c r="BB24" i="7"/>
  <c r="BA24" i="7"/>
  <c r="AZ24" i="7"/>
  <c r="AY24" i="7"/>
  <c r="AX24" i="7"/>
  <c r="AW24" i="7"/>
  <c r="AV24" i="7"/>
  <c r="AU24" i="7"/>
  <c r="AT24" i="7"/>
  <c r="AS24" i="7"/>
  <c r="AR24" i="7"/>
  <c r="AQ24" i="7"/>
  <c r="AP24" i="7"/>
  <c r="AO24" i="7"/>
  <c r="AN24" i="7"/>
  <c r="AM24" i="7"/>
  <c r="AL24" i="7"/>
  <c r="AK24" i="7"/>
  <c r="AJ24" i="7"/>
  <c r="AI24" i="7"/>
  <c r="AH24" i="7"/>
  <c r="X24" i="7"/>
  <c r="M24" i="7"/>
  <c r="A24" i="7"/>
  <c r="W24" i="7" s="1"/>
  <c r="BH23" i="7"/>
  <c r="BG23" i="7"/>
  <c r="BF23" i="7"/>
  <c r="BE23" i="7"/>
  <c r="BD23" i="7"/>
  <c r="BC23" i="7"/>
  <c r="BB23" i="7"/>
  <c r="BA23" i="7"/>
  <c r="AZ23" i="7"/>
  <c r="AY23" i="7"/>
  <c r="AX23" i="7"/>
  <c r="AW23" i="7"/>
  <c r="AV23" i="7"/>
  <c r="AU23" i="7"/>
  <c r="AT23" i="7"/>
  <c r="AS23" i="7"/>
  <c r="AR23" i="7"/>
  <c r="AQ23" i="7"/>
  <c r="AP23" i="7"/>
  <c r="AO23" i="7"/>
  <c r="AN23" i="7"/>
  <c r="AM23" i="7"/>
  <c r="AL23" i="7"/>
  <c r="AK23" i="7"/>
  <c r="AJ23" i="7"/>
  <c r="AI23" i="7"/>
  <c r="AH23" i="7"/>
  <c r="X23" i="7"/>
  <c r="M23" i="7"/>
  <c r="A23" i="7"/>
  <c r="W23" i="7" s="1"/>
  <c r="BH22" i="7"/>
  <c r="BG22" i="7"/>
  <c r="BF22" i="7"/>
  <c r="BE22" i="7"/>
  <c r="BD22" i="7"/>
  <c r="BC22" i="7"/>
  <c r="BB22" i="7"/>
  <c r="BB28" i="7" s="1"/>
  <c r="BA22" i="7"/>
  <c r="AZ22" i="7"/>
  <c r="AY22" i="7"/>
  <c r="AY28" i="7" s="1"/>
  <c r="AX22" i="7"/>
  <c r="AW22" i="7"/>
  <c r="AV22" i="7"/>
  <c r="AU22" i="7"/>
  <c r="AT22" i="7"/>
  <c r="AS22" i="7"/>
  <c r="AR22" i="7"/>
  <c r="AQ22" i="7"/>
  <c r="AP22" i="7"/>
  <c r="AO22" i="7"/>
  <c r="AN22" i="7"/>
  <c r="AM22" i="7"/>
  <c r="AL22" i="7"/>
  <c r="AK22" i="7"/>
  <c r="AJ22" i="7"/>
  <c r="AI22" i="7"/>
  <c r="AH22" i="7"/>
  <c r="X22" i="7"/>
  <c r="W22" i="7"/>
  <c r="M22" i="7"/>
  <c r="L22" i="7"/>
  <c r="BH20" i="7"/>
  <c r="BG20" i="7"/>
  <c r="BF20" i="7"/>
  <c r="BE20" i="7"/>
  <c r="BD20" i="7"/>
  <c r="BC20" i="7"/>
  <c r="BB20" i="7"/>
  <c r="BA20" i="7"/>
  <c r="AZ20" i="7"/>
  <c r="AY20" i="7"/>
  <c r="AX20" i="7"/>
  <c r="AW20" i="7"/>
  <c r="AV20" i="7"/>
  <c r="AU20" i="7"/>
  <c r="AT20" i="7"/>
  <c r="AS20" i="7"/>
  <c r="AR20" i="7"/>
  <c r="AQ20" i="7"/>
  <c r="AP20" i="7"/>
  <c r="AO20" i="7"/>
  <c r="AN20" i="7"/>
  <c r="AM20" i="7"/>
  <c r="AL20" i="7"/>
  <c r="AK20" i="7"/>
  <c r="AJ20" i="7"/>
  <c r="AI20" i="7"/>
  <c r="AH20" i="7"/>
  <c r="X20" i="7"/>
  <c r="W20" i="7"/>
  <c r="M20" i="7"/>
  <c r="A20" i="7"/>
  <c r="L20" i="7" s="1"/>
  <c r="BH19" i="7"/>
  <c r="BG19" i="7"/>
  <c r="BF19" i="7"/>
  <c r="BE19" i="7"/>
  <c r="BD19" i="7"/>
  <c r="BC19" i="7"/>
  <c r="BB19" i="7"/>
  <c r="BA19" i="7"/>
  <c r="AZ19" i="7"/>
  <c r="AY19" i="7"/>
  <c r="AX19" i="7"/>
  <c r="AW19" i="7"/>
  <c r="AV19" i="7"/>
  <c r="AU19" i="7"/>
  <c r="AT19" i="7"/>
  <c r="AS19" i="7"/>
  <c r="AR19" i="7"/>
  <c r="AQ19" i="7"/>
  <c r="AP19" i="7"/>
  <c r="AO19" i="7"/>
  <c r="AN19" i="7"/>
  <c r="AM19" i="7"/>
  <c r="AL19" i="7"/>
  <c r="AK19" i="7"/>
  <c r="AJ19" i="7"/>
  <c r="AI19" i="7"/>
  <c r="AH19" i="7"/>
  <c r="X19" i="7"/>
  <c r="W19" i="7"/>
  <c r="M19" i="7"/>
  <c r="A19" i="7"/>
  <c r="L19" i="7" s="1"/>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X18" i="7"/>
  <c r="W18" i="7"/>
  <c r="M18" i="7"/>
  <c r="A18" i="7"/>
  <c r="L18" i="7" s="1"/>
  <c r="BH17" i="7"/>
  <c r="BG17" i="7"/>
  <c r="BF17" i="7"/>
  <c r="BE17" i="7"/>
  <c r="BD17" i="7"/>
  <c r="BC17" i="7"/>
  <c r="BB17" i="7"/>
  <c r="BA17" i="7"/>
  <c r="AZ17" i="7"/>
  <c r="AY17" i="7"/>
  <c r="AY21" i="7" s="1"/>
  <c r="AX17" i="7"/>
  <c r="AW17" i="7"/>
  <c r="AV17" i="7"/>
  <c r="AU17" i="7"/>
  <c r="AT17" i="7"/>
  <c r="AS17" i="7"/>
  <c r="AR17" i="7"/>
  <c r="AQ17" i="7"/>
  <c r="AP17" i="7"/>
  <c r="AO17" i="7"/>
  <c r="AN17" i="7"/>
  <c r="AM17" i="7"/>
  <c r="AL17" i="7"/>
  <c r="AK17" i="7"/>
  <c r="AJ17" i="7"/>
  <c r="AI17" i="7"/>
  <c r="AH17" i="7"/>
  <c r="X17" i="7"/>
  <c r="W17" i="7"/>
  <c r="M17" i="7"/>
  <c r="A17" i="7"/>
  <c r="L17" i="7" s="1"/>
  <c r="BH16" i="7"/>
  <c r="BG16" i="7"/>
  <c r="BF16" i="7"/>
  <c r="BE16" i="7"/>
  <c r="BD16" i="7"/>
  <c r="BC16" i="7"/>
  <c r="BB16" i="7"/>
  <c r="BA16" i="7"/>
  <c r="AZ16" i="7"/>
  <c r="AY16" i="7"/>
  <c r="AX16" i="7"/>
  <c r="AW16" i="7"/>
  <c r="AV16" i="7"/>
  <c r="AU16" i="7"/>
  <c r="AT16" i="7"/>
  <c r="AS16" i="7"/>
  <c r="AR16" i="7"/>
  <c r="AQ16" i="7"/>
  <c r="AP16" i="7"/>
  <c r="AO16" i="7"/>
  <c r="AN16" i="7"/>
  <c r="AM16" i="7"/>
  <c r="AL16" i="7"/>
  <c r="AK16" i="7"/>
  <c r="AJ16" i="7"/>
  <c r="AI16" i="7"/>
  <c r="AH16" i="7"/>
  <c r="X16" i="7"/>
  <c r="W16" i="7"/>
  <c r="M16" i="7"/>
  <c r="A16" i="7"/>
  <c r="L16" i="7" s="1"/>
  <c r="BH15" i="7"/>
  <c r="BG15" i="7"/>
  <c r="BF15" i="7"/>
  <c r="BE15" i="7"/>
  <c r="BD15" i="7"/>
  <c r="BC15" i="7"/>
  <c r="BB15" i="7"/>
  <c r="BA15" i="7"/>
  <c r="AZ15" i="7"/>
  <c r="AY15" i="7"/>
  <c r="AX15" i="7"/>
  <c r="AW15" i="7"/>
  <c r="AW21" i="7" s="1"/>
  <c r="AV15" i="7"/>
  <c r="AU15" i="7"/>
  <c r="AT15" i="7"/>
  <c r="AS15" i="7"/>
  <c r="AR15" i="7"/>
  <c r="AQ15" i="7"/>
  <c r="AP15" i="7"/>
  <c r="AP21" i="7" s="1"/>
  <c r="AO15" i="7"/>
  <c r="AO21" i="7" s="1"/>
  <c r="J21" i="7" s="1"/>
  <c r="AN15" i="7"/>
  <c r="AN21" i="7" s="1"/>
  <c r="I21" i="7" s="1"/>
  <c r="AM15" i="7"/>
  <c r="AM21" i="7" s="1"/>
  <c r="AL15" i="7"/>
  <c r="AK15" i="7"/>
  <c r="AJ15" i="7"/>
  <c r="AI15" i="7"/>
  <c r="AI21" i="7" s="1"/>
  <c r="D21" i="7" s="1"/>
  <c r="AH15" i="7"/>
  <c r="X15" i="7"/>
  <c r="W15" i="7"/>
  <c r="M15" i="7"/>
  <c r="L15" i="7"/>
  <c r="W10" i="7"/>
  <c r="L10" i="7"/>
  <c r="A10" i="7"/>
  <c r="W9" i="7"/>
  <c r="L9" i="7"/>
  <c r="A9" i="7"/>
  <c r="AC6" i="7"/>
  <c r="R6" i="7"/>
  <c r="G6" i="7"/>
  <c r="AC5" i="7"/>
  <c r="R5" i="7"/>
  <c r="G5" i="7"/>
  <c r="F92" i="15"/>
  <c r="E92" i="15"/>
  <c r="D92" i="15"/>
  <c r="B92" i="15"/>
  <c r="G91" i="15"/>
  <c r="F91" i="15"/>
  <c r="E91" i="15"/>
  <c r="D91" i="15"/>
  <c r="C91" i="15"/>
  <c r="B91" i="15"/>
  <c r="A91" i="15"/>
  <c r="T88" i="15"/>
  <c r="S88" i="15"/>
  <c r="R88" i="15"/>
  <c r="Q88" i="15"/>
  <c r="P88" i="15"/>
  <c r="O88" i="15"/>
  <c r="N88" i="15"/>
  <c r="M88" i="15"/>
  <c r="A88" i="15"/>
  <c r="T87" i="15"/>
  <c r="S87" i="15"/>
  <c r="R87" i="15"/>
  <c r="Q87" i="15"/>
  <c r="P87" i="15"/>
  <c r="O87" i="15"/>
  <c r="N87" i="15"/>
  <c r="M87" i="15"/>
  <c r="A87" i="15"/>
  <c r="T86" i="15"/>
  <c r="T89" i="15" s="1"/>
  <c r="K89" i="15" s="1"/>
  <c r="S86" i="15"/>
  <c r="R86" i="15"/>
  <c r="Q86" i="15"/>
  <c r="P86" i="15"/>
  <c r="O86" i="15"/>
  <c r="N86" i="15"/>
  <c r="M86" i="15"/>
  <c r="A86" i="15"/>
  <c r="T85" i="15"/>
  <c r="S85" i="15"/>
  <c r="R85" i="15"/>
  <c r="Q85" i="15"/>
  <c r="P85" i="15"/>
  <c r="O85" i="15"/>
  <c r="N85" i="15"/>
  <c r="M85" i="15"/>
  <c r="A85" i="15"/>
  <c r="T84" i="15"/>
  <c r="S84" i="15"/>
  <c r="R84" i="15"/>
  <c r="Q84" i="15"/>
  <c r="P84" i="15"/>
  <c r="O84" i="15"/>
  <c r="N84" i="15"/>
  <c r="M84" i="15"/>
  <c r="A84" i="15"/>
  <c r="T83" i="15"/>
  <c r="S83" i="15"/>
  <c r="S89" i="15" s="1"/>
  <c r="J89" i="15" s="1"/>
  <c r="R83" i="15"/>
  <c r="Q83" i="15"/>
  <c r="P83" i="15"/>
  <c r="O83" i="15"/>
  <c r="N83" i="15"/>
  <c r="M83" i="15"/>
  <c r="T81" i="15"/>
  <c r="S81" i="15"/>
  <c r="R81" i="15"/>
  <c r="Q81" i="15"/>
  <c r="P81" i="15"/>
  <c r="O81" i="15"/>
  <c r="N81" i="15"/>
  <c r="M81" i="15"/>
  <c r="A81" i="15"/>
  <c r="T80" i="15"/>
  <c r="S80" i="15"/>
  <c r="S82" i="15" s="1"/>
  <c r="J82" i="15" s="1"/>
  <c r="R80" i="15"/>
  <c r="Q80" i="15"/>
  <c r="P80" i="15"/>
  <c r="O80" i="15"/>
  <c r="N80" i="15"/>
  <c r="M80" i="15"/>
  <c r="A80" i="15"/>
  <c r="T79" i="15"/>
  <c r="S79" i="15"/>
  <c r="R79" i="15"/>
  <c r="Q79" i="15"/>
  <c r="P79" i="15"/>
  <c r="O79" i="15"/>
  <c r="N79" i="15"/>
  <c r="M79" i="15"/>
  <c r="A79" i="15"/>
  <c r="T78" i="15"/>
  <c r="S78" i="15"/>
  <c r="R78" i="15"/>
  <c r="Q78" i="15"/>
  <c r="P78" i="15"/>
  <c r="O78" i="15"/>
  <c r="N78" i="15"/>
  <c r="M78" i="15"/>
  <c r="A78" i="15"/>
  <c r="T77" i="15"/>
  <c r="S77" i="15"/>
  <c r="R77" i="15"/>
  <c r="Q77" i="15"/>
  <c r="P77" i="15"/>
  <c r="O77" i="15"/>
  <c r="N77" i="15"/>
  <c r="M77" i="15"/>
  <c r="A77" i="15"/>
  <c r="T76" i="15"/>
  <c r="T82" i="15" s="1"/>
  <c r="K82" i="15" s="1"/>
  <c r="S76" i="15"/>
  <c r="R76" i="15"/>
  <c r="Q76" i="15"/>
  <c r="P76" i="15"/>
  <c r="O76" i="15"/>
  <c r="N76" i="15"/>
  <c r="M76" i="15"/>
  <c r="T74" i="15"/>
  <c r="S74" i="15"/>
  <c r="R74" i="15"/>
  <c r="Q74" i="15"/>
  <c r="P74" i="15"/>
  <c r="O74" i="15"/>
  <c r="N74" i="15"/>
  <c r="M74" i="15"/>
  <c r="A74" i="15"/>
  <c r="T73" i="15"/>
  <c r="S73" i="15"/>
  <c r="R73" i="15"/>
  <c r="Q73" i="15"/>
  <c r="P73" i="15"/>
  <c r="O73" i="15"/>
  <c r="N73" i="15"/>
  <c r="M73" i="15"/>
  <c r="A73" i="15"/>
  <c r="T72" i="15"/>
  <c r="T75" i="15" s="1"/>
  <c r="S72" i="15"/>
  <c r="R72" i="15"/>
  <c r="Q72" i="15"/>
  <c r="P72" i="15"/>
  <c r="O72" i="15"/>
  <c r="N72" i="15"/>
  <c r="M72" i="15"/>
  <c r="A72" i="15"/>
  <c r="T71" i="15"/>
  <c r="S71" i="15"/>
  <c r="R71" i="15"/>
  <c r="Q71" i="15"/>
  <c r="P71" i="15"/>
  <c r="O71" i="15"/>
  <c r="N71" i="15"/>
  <c r="M71" i="15"/>
  <c r="A71" i="15"/>
  <c r="T70" i="15"/>
  <c r="S70" i="15"/>
  <c r="R70" i="15"/>
  <c r="Q70" i="15"/>
  <c r="P70" i="15"/>
  <c r="O70" i="15"/>
  <c r="N70" i="15"/>
  <c r="M70" i="15"/>
  <c r="A70" i="15"/>
  <c r="T69" i="15"/>
  <c r="S69" i="15"/>
  <c r="S75" i="15" s="1"/>
  <c r="R69" i="15"/>
  <c r="Q69" i="15"/>
  <c r="P69" i="15"/>
  <c r="O69" i="15"/>
  <c r="N69" i="15"/>
  <c r="M69" i="15"/>
  <c r="T67" i="15"/>
  <c r="S67" i="15"/>
  <c r="R67" i="15"/>
  <c r="Q67" i="15"/>
  <c r="P67" i="15"/>
  <c r="O67" i="15"/>
  <c r="N67" i="15"/>
  <c r="M67" i="15"/>
  <c r="A67" i="15"/>
  <c r="T66" i="15"/>
  <c r="S66" i="15"/>
  <c r="R66" i="15"/>
  <c r="Q66" i="15"/>
  <c r="P66" i="15"/>
  <c r="O66" i="15"/>
  <c r="N66" i="15"/>
  <c r="M66" i="15"/>
  <c r="A66" i="15"/>
  <c r="T65" i="15"/>
  <c r="S65" i="15"/>
  <c r="R65" i="15"/>
  <c r="Q65" i="15"/>
  <c r="P65" i="15"/>
  <c r="O65" i="15"/>
  <c r="N65" i="15"/>
  <c r="M65" i="15"/>
  <c r="A65" i="15"/>
  <c r="T64" i="15"/>
  <c r="S64" i="15"/>
  <c r="S68" i="15" s="1"/>
  <c r="R64" i="15"/>
  <c r="Q64" i="15"/>
  <c r="P64" i="15"/>
  <c r="O64" i="15"/>
  <c r="N64" i="15"/>
  <c r="M64" i="15"/>
  <c r="A64" i="15"/>
  <c r="T63" i="15"/>
  <c r="S63" i="15"/>
  <c r="R63" i="15"/>
  <c r="Q63" i="15"/>
  <c r="P63" i="15"/>
  <c r="O63" i="15"/>
  <c r="N63" i="15"/>
  <c r="M63" i="15"/>
  <c r="A63" i="15"/>
  <c r="T62" i="15"/>
  <c r="T68" i="15" s="1"/>
  <c r="S62" i="15"/>
  <c r="R62" i="15"/>
  <c r="Q62" i="15"/>
  <c r="P62" i="15"/>
  <c r="O62" i="15"/>
  <c r="N62" i="15"/>
  <c r="M62" i="15"/>
  <c r="K57" i="15"/>
  <c r="J57" i="15"/>
  <c r="I57" i="15"/>
  <c r="H57" i="15"/>
  <c r="G57" i="15"/>
  <c r="F57" i="15"/>
  <c r="E57" i="15"/>
  <c r="D57" i="15"/>
  <c r="C57" i="15"/>
  <c r="B57" i="15"/>
  <c r="A57" i="15"/>
  <c r="A56" i="15"/>
  <c r="G53" i="15"/>
  <c r="G52" i="15"/>
  <c r="I45" i="15"/>
  <c r="I92" i="15" s="1"/>
  <c r="H45" i="15"/>
  <c r="H92" i="15" s="1"/>
  <c r="C45" i="15"/>
  <c r="C92" i="15" s="1"/>
  <c r="A45" i="15"/>
  <c r="A92" i="15" s="1"/>
  <c r="B43" i="15"/>
  <c r="B90" i="15" s="1"/>
  <c r="P42" i="15"/>
  <c r="G42" i="15" s="1"/>
  <c r="T41" i="15"/>
  <c r="S41" i="15"/>
  <c r="R41" i="15"/>
  <c r="Q41" i="15"/>
  <c r="P41" i="15"/>
  <c r="O41" i="15"/>
  <c r="N41" i="15"/>
  <c r="M41" i="15"/>
  <c r="A41" i="15"/>
  <c r="T40" i="15"/>
  <c r="S40" i="15"/>
  <c r="R40" i="15"/>
  <c r="Q40" i="15"/>
  <c r="Q42" i="15" s="1"/>
  <c r="H42" i="15" s="1"/>
  <c r="P40" i="15"/>
  <c r="O40" i="15"/>
  <c r="N40" i="15"/>
  <c r="M40" i="15"/>
  <c r="A40" i="15"/>
  <c r="T39" i="15"/>
  <c r="S39" i="15"/>
  <c r="R39" i="15"/>
  <c r="Q39" i="15"/>
  <c r="P39" i="15"/>
  <c r="O39" i="15"/>
  <c r="O42" i="15" s="1"/>
  <c r="F42" i="15" s="1"/>
  <c r="N39" i="15"/>
  <c r="M39" i="15"/>
  <c r="A39" i="15"/>
  <c r="T38" i="15"/>
  <c r="S38" i="15"/>
  <c r="R38" i="15"/>
  <c r="Q38" i="15"/>
  <c r="P38" i="15"/>
  <c r="O38" i="15"/>
  <c r="N38" i="15"/>
  <c r="M38" i="15"/>
  <c r="A38" i="15"/>
  <c r="T37" i="15"/>
  <c r="S37" i="15"/>
  <c r="R37" i="15"/>
  <c r="Q37" i="15"/>
  <c r="P37" i="15"/>
  <c r="O37" i="15"/>
  <c r="N37" i="15"/>
  <c r="M37" i="15"/>
  <c r="A37" i="15"/>
  <c r="T36" i="15"/>
  <c r="T42" i="15" s="1"/>
  <c r="K42" i="15" s="1"/>
  <c r="S36" i="15"/>
  <c r="S42" i="15" s="1"/>
  <c r="J42" i="15" s="1"/>
  <c r="R36" i="15"/>
  <c r="R42" i="15" s="1"/>
  <c r="I42" i="15" s="1"/>
  <c r="Q36" i="15"/>
  <c r="P36" i="15"/>
  <c r="O36" i="15"/>
  <c r="N36" i="15"/>
  <c r="M36" i="15"/>
  <c r="M42" i="15" s="1"/>
  <c r="D42" i="15" s="1"/>
  <c r="M35" i="15"/>
  <c r="T34" i="15"/>
  <c r="S34" i="15"/>
  <c r="R34" i="15"/>
  <c r="Q34" i="15"/>
  <c r="P34" i="15"/>
  <c r="O34" i="15"/>
  <c r="N34" i="15"/>
  <c r="M34" i="15"/>
  <c r="A34" i="15"/>
  <c r="T33" i="15"/>
  <c r="S33" i="15"/>
  <c r="R33" i="15"/>
  <c r="Q33" i="15"/>
  <c r="P33" i="15"/>
  <c r="O33" i="15"/>
  <c r="N33" i="15"/>
  <c r="N35" i="15" s="1"/>
  <c r="M33" i="15"/>
  <c r="A33" i="15"/>
  <c r="T32" i="15"/>
  <c r="T35" i="15" s="1"/>
  <c r="K35" i="15" s="1"/>
  <c r="S32" i="15"/>
  <c r="R32" i="15"/>
  <c r="Q32" i="15"/>
  <c r="P32" i="15"/>
  <c r="O32" i="15"/>
  <c r="N32" i="15"/>
  <c r="M32" i="15"/>
  <c r="A32" i="15"/>
  <c r="T31" i="15"/>
  <c r="S31" i="15"/>
  <c r="R31" i="15"/>
  <c r="Q31" i="15"/>
  <c r="P31" i="15"/>
  <c r="O31" i="15"/>
  <c r="N31" i="15"/>
  <c r="M31" i="15"/>
  <c r="A31" i="15"/>
  <c r="T30" i="15"/>
  <c r="S30" i="15"/>
  <c r="R30" i="15"/>
  <c r="Q30" i="15"/>
  <c r="P30" i="15"/>
  <c r="O30" i="15"/>
  <c r="N30" i="15"/>
  <c r="M30" i="15"/>
  <c r="A30" i="15"/>
  <c r="T29" i="15"/>
  <c r="S29" i="15"/>
  <c r="S35" i="15" s="1"/>
  <c r="J35" i="15" s="1"/>
  <c r="R29" i="15"/>
  <c r="R35" i="15" s="1"/>
  <c r="Q29" i="15"/>
  <c r="Q35" i="15" s="1"/>
  <c r="P29" i="15"/>
  <c r="P35" i="15" s="1"/>
  <c r="O29" i="15"/>
  <c r="O35" i="15" s="1"/>
  <c r="N29" i="15"/>
  <c r="M29" i="15"/>
  <c r="T27" i="15"/>
  <c r="S27" i="15"/>
  <c r="R27" i="15"/>
  <c r="Q27" i="15"/>
  <c r="P27" i="15"/>
  <c r="O27" i="15"/>
  <c r="N27" i="15"/>
  <c r="M27" i="15"/>
  <c r="A27" i="15"/>
  <c r="T26" i="15"/>
  <c r="S26" i="15"/>
  <c r="R26" i="15"/>
  <c r="Q26" i="15"/>
  <c r="P26" i="15"/>
  <c r="O26" i="15"/>
  <c r="N26" i="15"/>
  <c r="M26" i="15"/>
  <c r="A26" i="15"/>
  <c r="T25" i="15"/>
  <c r="S25" i="15"/>
  <c r="R25" i="15"/>
  <c r="R28" i="15" s="1"/>
  <c r="Q25" i="15"/>
  <c r="P25" i="15"/>
  <c r="O25" i="15"/>
  <c r="O28" i="15" s="1"/>
  <c r="N25" i="15"/>
  <c r="M25" i="15"/>
  <c r="A25" i="15"/>
  <c r="T24" i="15"/>
  <c r="S24" i="15"/>
  <c r="S28" i="15" s="1"/>
  <c r="R24" i="15"/>
  <c r="Q24" i="15"/>
  <c r="P24" i="15"/>
  <c r="O24" i="15"/>
  <c r="N24" i="15"/>
  <c r="M24" i="15"/>
  <c r="A24" i="15"/>
  <c r="T23" i="15"/>
  <c r="S23" i="15"/>
  <c r="R23" i="15"/>
  <c r="Q23" i="15"/>
  <c r="Q28" i="15" s="1"/>
  <c r="P23" i="15"/>
  <c r="O23" i="15"/>
  <c r="N23" i="15"/>
  <c r="M23" i="15"/>
  <c r="A23" i="15"/>
  <c r="T22" i="15"/>
  <c r="T28" i="15" s="1"/>
  <c r="S22" i="15"/>
  <c r="R22" i="15"/>
  <c r="Q22" i="15"/>
  <c r="P22" i="15"/>
  <c r="P28" i="15" s="1"/>
  <c r="O22" i="15"/>
  <c r="N22" i="15"/>
  <c r="N28" i="15" s="1"/>
  <c r="M22" i="15"/>
  <c r="M28" i="15" s="1"/>
  <c r="T20" i="15"/>
  <c r="S20" i="15"/>
  <c r="R20" i="15"/>
  <c r="Q20" i="15"/>
  <c r="P20" i="15"/>
  <c r="O20" i="15"/>
  <c r="N20" i="15"/>
  <c r="M20" i="15"/>
  <c r="A20" i="15"/>
  <c r="T19" i="15"/>
  <c r="S19" i="15"/>
  <c r="R19" i="15"/>
  <c r="Q19" i="15"/>
  <c r="P19" i="15"/>
  <c r="O19" i="15"/>
  <c r="N19" i="15"/>
  <c r="M19" i="15"/>
  <c r="A19" i="15"/>
  <c r="T18" i="15"/>
  <c r="S18" i="15"/>
  <c r="R18" i="15"/>
  <c r="R21" i="15" s="1"/>
  <c r="Q18" i="15"/>
  <c r="P18" i="15"/>
  <c r="O18" i="15"/>
  <c r="N18" i="15"/>
  <c r="M18" i="15"/>
  <c r="M21" i="15" s="1"/>
  <c r="A18" i="15"/>
  <c r="T17" i="15"/>
  <c r="S17" i="15"/>
  <c r="R17" i="15"/>
  <c r="Q17" i="15"/>
  <c r="P17" i="15"/>
  <c r="O17" i="15"/>
  <c r="N17" i="15"/>
  <c r="N21" i="15" s="1"/>
  <c r="M17" i="15"/>
  <c r="A17" i="15"/>
  <c r="T16" i="15"/>
  <c r="T21" i="15" s="1"/>
  <c r="S16" i="15"/>
  <c r="R16" i="15"/>
  <c r="Q16" i="15"/>
  <c r="P16" i="15"/>
  <c r="O16" i="15"/>
  <c r="N16" i="15"/>
  <c r="M16" i="15"/>
  <c r="A16" i="15"/>
  <c r="T15" i="15"/>
  <c r="S15" i="15"/>
  <c r="S21" i="15" s="1"/>
  <c r="R15" i="15"/>
  <c r="Q15" i="15"/>
  <c r="Q21" i="15" s="1"/>
  <c r="P15" i="15"/>
  <c r="P21" i="15" s="1"/>
  <c r="O15" i="15"/>
  <c r="O21" i="15" s="1"/>
  <c r="N15" i="15"/>
  <c r="M15" i="15"/>
  <c r="K10" i="15"/>
  <c r="J10" i="15"/>
  <c r="I10" i="15"/>
  <c r="H10" i="15"/>
  <c r="G10" i="15"/>
  <c r="F10" i="15"/>
  <c r="E10" i="15"/>
  <c r="D10" i="15"/>
  <c r="C10" i="15"/>
  <c r="B10" i="15"/>
  <c r="A10" i="15"/>
  <c r="A9" i="15"/>
  <c r="G6" i="15"/>
  <c r="G5" i="15"/>
  <c r="F92" i="3"/>
  <c r="E92" i="3"/>
  <c r="D92" i="3"/>
  <c r="B92" i="3"/>
  <c r="G91" i="3"/>
  <c r="F91" i="3"/>
  <c r="E91" i="3"/>
  <c r="D91" i="3"/>
  <c r="C91" i="3"/>
  <c r="B91" i="3"/>
  <c r="A91" i="3"/>
  <c r="T88" i="3"/>
  <c r="S88" i="3"/>
  <c r="R88" i="3"/>
  <c r="Q88" i="3"/>
  <c r="P88" i="3"/>
  <c r="O88" i="3"/>
  <c r="N88" i="3"/>
  <c r="M88" i="3"/>
  <c r="A88" i="3"/>
  <c r="T87" i="3"/>
  <c r="S87" i="3"/>
  <c r="R87" i="3"/>
  <c r="Q87" i="3"/>
  <c r="P87" i="3"/>
  <c r="O87" i="3"/>
  <c r="N87" i="3"/>
  <c r="M87" i="3"/>
  <c r="A87" i="3"/>
  <c r="T86" i="3"/>
  <c r="S86" i="3"/>
  <c r="R86" i="3"/>
  <c r="Q86" i="3"/>
  <c r="P86" i="3"/>
  <c r="O86" i="3"/>
  <c r="N86" i="3"/>
  <c r="M86" i="3"/>
  <c r="A86" i="3"/>
  <c r="T85" i="3"/>
  <c r="S85" i="3"/>
  <c r="R85" i="3"/>
  <c r="Q85" i="3"/>
  <c r="P85" i="3"/>
  <c r="O85" i="3"/>
  <c r="N85" i="3"/>
  <c r="M85" i="3"/>
  <c r="A85" i="3"/>
  <c r="T84" i="3"/>
  <c r="S84" i="3"/>
  <c r="R84" i="3"/>
  <c r="Q84" i="3"/>
  <c r="P84" i="3"/>
  <c r="O84" i="3"/>
  <c r="N84" i="3"/>
  <c r="M84" i="3"/>
  <c r="A84" i="3"/>
  <c r="T83" i="3"/>
  <c r="T89" i="3" s="1"/>
  <c r="K89" i="3" s="1"/>
  <c r="S83" i="3"/>
  <c r="S89" i="3" s="1"/>
  <c r="J89" i="3" s="1"/>
  <c r="R83" i="3"/>
  <c r="Q83" i="3"/>
  <c r="P83" i="3"/>
  <c r="O83" i="3"/>
  <c r="N83" i="3"/>
  <c r="M83" i="3"/>
  <c r="T81" i="3"/>
  <c r="S81" i="3"/>
  <c r="R81" i="3"/>
  <c r="Q81" i="3"/>
  <c r="P81" i="3"/>
  <c r="O81" i="3"/>
  <c r="N81" i="3"/>
  <c r="M81" i="3"/>
  <c r="A81" i="3"/>
  <c r="T80" i="3"/>
  <c r="S80" i="3"/>
  <c r="R80" i="3"/>
  <c r="Q80" i="3"/>
  <c r="P80" i="3"/>
  <c r="O80" i="3"/>
  <c r="N80" i="3"/>
  <c r="M80" i="3"/>
  <c r="A80" i="3"/>
  <c r="T79" i="3"/>
  <c r="S79" i="3"/>
  <c r="R79" i="3"/>
  <c r="Q79" i="3"/>
  <c r="P79" i="3"/>
  <c r="O79" i="3"/>
  <c r="N79" i="3"/>
  <c r="M79" i="3"/>
  <c r="A79" i="3"/>
  <c r="T78" i="3"/>
  <c r="S78" i="3"/>
  <c r="R78" i="3"/>
  <c r="Q78" i="3"/>
  <c r="P78" i="3"/>
  <c r="O78" i="3"/>
  <c r="N78" i="3"/>
  <c r="M78" i="3"/>
  <c r="A78" i="3"/>
  <c r="T77" i="3"/>
  <c r="S77" i="3"/>
  <c r="R77" i="3"/>
  <c r="Q77" i="3"/>
  <c r="P77" i="3"/>
  <c r="O77" i="3"/>
  <c r="N77" i="3"/>
  <c r="M77" i="3"/>
  <c r="A77" i="3"/>
  <c r="T76" i="3"/>
  <c r="T82" i="3" s="1"/>
  <c r="K82" i="3" s="1"/>
  <c r="S76" i="3"/>
  <c r="S82" i="3" s="1"/>
  <c r="J82" i="3" s="1"/>
  <c r="R76" i="3"/>
  <c r="Q76" i="3"/>
  <c r="P76" i="3"/>
  <c r="O76" i="3"/>
  <c r="N76" i="3"/>
  <c r="M76" i="3"/>
  <c r="T74" i="3"/>
  <c r="S74" i="3"/>
  <c r="R74" i="3"/>
  <c r="Q74" i="3"/>
  <c r="P74" i="3"/>
  <c r="O74" i="3"/>
  <c r="N74" i="3"/>
  <c r="M74" i="3"/>
  <c r="A74" i="3"/>
  <c r="T73" i="3"/>
  <c r="S73" i="3"/>
  <c r="R73" i="3"/>
  <c r="Q73" i="3"/>
  <c r="P73" i="3"/>
  <c r="O73" i="3"/>
  <c r="N73" i="3"/>
  <c r="M73" i="3"/>
  <c r="A73" i="3"/>
  <c r="T72" i="3"/>
  <c r="S72" i="3"/>
  <c r="R72" i="3"/>
  <c r="Q72" i="3"/>
  <c r="P72" i="3"/>
  <c r="O72" i="3"/>
  <c r="N72" i="3"/>
  <c r="M72" i="3"/>
  <c r="A72" i="3"/>
  <c r="T71" i="3"/>
  <c r="S71" i="3"/>
  <c r="R71" i="3"/>
  <c r="Q71" i="3"/>
  <c r="P71" i="3"/>
  <c r="O71" i="3"/>
  <c r="N71" i="3"/>
  <c r="M71" i="3"/>
  <c r="A71" i="3"/>
  <c r="T70" i="3"/>
  <c r="S70" i="3"/>
  <c r="R70" i="3"/>
  <c r="Q70" i="3"/>
  <c r="P70" i="3"/>
  <c r="O70" i="3"/>
  <c r="N70" i="3"/>
  <c r="M70" i="3"/>
  <c r="A70" i="3"/>
  <c r="T69" i="3"/>
  <c r="T75" i="3" s="1"/>
  <c r="S69" i="3"/>
  <c r="S75" i="3" s="1"/>
  <c r="R69" i="3"/>
  <c r="Q69" i="3"/>
  <c r="Q75" i="3" s="1"/>
  <c r="H75" i="3" s="1"/>
  <c r="P69" i="3"/>
  <c r="O69" i="3"/>
  <c r="N69" i="3"/>
  <c r="M69" i="3"/>
  <c r="T67" i="3"/>
  <c r="S67" i="3"/>
  <c r="R67" i="3"/>
  <c r="Q67" i="3"/>
  <c r="P67" i="3"/>
  <c r="O67" i="3"/>
  <c r="N67" i="3"/>
  <c r="M67" i="3"/>
  <c r="A67" i="3"/>
  <c r="T66" i="3"/>
  <c r="S66" i="3"/>
  <c r="R66" i="3"/>
  <c r="Q66" i="3"/>
  <c r="P66" i="3"/>
  <c r="O66" i="3"/>
  <c r="N66" i="3"/>
  <c r="M66" i="3"/>
  <c r="A66" i="3"/>
  <c r="T65" i="3"/>
  <c r="S65" i="3"/>
  <c r="R65" i="3"/>
  <c r="Q65" i="3"/>
  <c r="P65" i="3"/>
  <c r="O65" i="3"/>
  <c r="N65" i="3"/>
  <c r="M65" i="3"/>
  <c r="A65" i="3"/>
  <c r="T64" i="3"/>
  <c r="S64" i="3"/>
  <c r="R64" i="3"/>
  <c r="Q64" i="3"/>
  <c r="P64" i="3"/>
  <c r="O64" i="3"/>
  <c r="N64" i="3"/>
  <c r="M64" i="3"/>
  <c r="A64" i="3"/>
  <c r="T63" i="3"/>
  <c r="S63" i="3"/>
  <c r="R63" i="3"/>
  <c r="Q63" i="3"/>
  <c r="P63" i="3"/>
  <c r="O63" i="3"/>
  <c r="N63" i="3"/>
  <c r="M63" i="3"/>
  <c r="A63" i="3"/>
  <c r="T62" i="3"/>
  <c r="T68" i="3" s="1"/>
  <c r="S62" i="3"/>
  <c r="S68" i="3" s="1"/>
  <c r="R62" i="3"/>
  <c r="Q62" i="3"/>
  <c r="P62" i="3"/>
  <c r="O62" i="3"/>
  <c r="N62" i="3"/>
  <c r="N68" i="3" s="1"/>
  <c r="E68" i="3" s="1"/>
  <c r="M62" i="3"/>
  <c r="I61" i="3"/>
  <c r="G61" i="3"/>
  <c r="F61" i="3"/>
  <c r="E61" i="3"/>
  <c r="D61" i="3"/>
  <c r="C61" i="3"/>
  <c r="I60" i="3"/>
  <c r="H60" i="3"/>
  <c r="G60" i="3"/>
  <c r="F60" i="3"/>
  <c r="E60" i="3"/>
  <c r="D60" i="3"/>
  <c r="C60" i="3"/>
  <c r="K57" i="3"/>
  <c r="J57" i="3"/>
  <c r="I57" i="3"/>
  <c r="H57" i="3"/>
  <c r="G57" i="3"/>
  <c r="F57" i="3"/>
  <c r="E57" i="3"/>
  <c r="D57" i="3"/>
  <c r="C57" i="3"/>
  <c r="B57" i="3"/>
  <c r="A57" i="3"/>
  <c r="A56" i="3"/>
  <c r="G53" i="3"/>
  <c r="G52" i="3"/>
  <c r="I45" i="3"/>
  <c r="I92" i="3" s="1"/>
  <c r="H45" i="3"/>
  <c r="H92" i="3" s="1"/>
  <c r="C45" i="3"/>
  <c r="C92" i="3" s="1"/>
  <c r="A45" i="3"/>
  <c r="A92" i="3" s="1"/>
  <c r="B43" i="3"/>
  <c r="B90" i="3" s="1"/>
  <c r="N42" i="3"/>
  <c r="E42" i="3" s="1"/>
  <c r="T41" i="3"/>
  <c r="S41" i="3"/>
  <c r="R41" i="3"/>
  <c r="Q41" i="3"/>
  <c r="P41" i="3"/>
  <c r="O41" i="3"/>
  <c r="N41" i="3"/>
  <c r="M41" i="3"/>
  <c r="A41" i="3"/>
  <c r="T40" i="3"/>
  <c r="S40" i="3"/>
  <c r="R40" i="3"/>
  <c r="Q40" i="3"/>
  <c r="P40" i="3"/>
  <c r="O40" i="3"/>
  <c r="N40" i="3"/>
  <c r="M40" i="3"/>
  <c r="A40" i="3"/>
  <c r="T39" i="3"/>
  <c r="S39" i="3"/>
  <c r="R39" i="3"/>
  <c r="Q39" i="3"/>
  <c r="P39" i="3"/>
  <c r="O39" i="3"/>
  <c r="N39" i="3"/>
  <c r="M39" i="3"/>
  <c r="A39" i="3"/>
  <c r="T38" i="3"/>
  <c r="S38" i="3"/>
  <c r="R38" i="3"/>
  <c r="Q38" i="3"/>
  <c r="P38" i="3"/>
  <c r="O38" i="3"/>
  <c r="N38" i="3"/>
  <c r="M38" i="3"/>
  <c r="A38" i="3"/>
  <c r="T37" i="3"/>
  <c r="S37" i="3"/>
  <c r="R37" i="3"/>
  <c r="Q37" i="3"/>
  <c r="P37" i="3"/>
  <c r="O37" i="3"/>
  <c r="N37" i="3"/>
  <c r="M37" i="3"/>
  <c r="A37" i="3"/>
  <c r="T36" i="3"/>
  <c r="T42" i="3" s="1"/>
  <c r="K42" i="3" s="1"/>
  <c r="S36" i="3"/>
  <c r="S42" i="3" s="1"/>
  <c r="J42" i="3" s="1"/>
  <c r="R36" i="3"/>
  <c r="R42" i="3" s="1"/>
  <c r="I42" i="3" s="1"/>
  <c r="Q36" i="3"/>
  <c r="Q42" i="3" s="1"/>
  <c r="H42" i="3" s="1"/>
  <c r="P36" i="3"/>
  <c r="P42" i="3" s="1"/>
  <c r="G42" i="3" s="1"/>
  <c r="O36" i="3"/>
  <c r="O42" i="3" s="1"/>
  <c r="F42" i="3" s="1"/>
  <c r="N36" i="3"/>
  <c r="M36" i="3"/>
  <c r="M42" i="3" s="1"/>
  <c r="D42" i="3" s="1"/>
  <c r="T34" i="3"/>
  <c r="S34" i="3"/>
  <c r="S35" i="3" s="1"/>
  <c r="J35" i="3" s="1"/>
  <c r="R34" i="3"/>
  <c r="Q34" i="3"/>
  <c r="P34" i="3"/>
  <c r="O34" i="3"/>
  <c r="N34" i="3"/>
  <c r="M34" i="3"/>
  <c r="A34" i="3"/>
  <c r="T33" i="3"/>
  <c r="S33" i="3"/>
  <c r="R33" i="3"/>
  <c r="Q33" i="3"/>
  <c r="P33" i="3"/>
  <c r="O33" i="3"/>
  <c r="N33" i="3"/>
  <c r="M33" i="3"/>
  <c r="A33" i="3"/>
  <c r="T32" i="3"/>
  <c r="S32" i="3"/>
  <c r="R32" i="3"/>
  <c r="Q32" i="3"/>
  <c r="P32" i="3"/>
  <c r="O32" i="3"/>
  <c r="N32" i="3"/>
  <c r="M32" i="3"/>
  <c r="A32" i="3"/>
  <c r="T31" i="3"/>
  <c r="S31" i="3"/>
  <c r="R31" i="3"/>
  <c r="Q31" i="3"/>
  <c r="P31" i="3"/>
  <c r="O31" i="3"/>
  <c r="N31" i="3"/>
  <c r="M31" i="3"/>
  <c r="A31" i="3"/>
  <c r="T30" i="3"/>
  <c r="S30" i="3"/>
  <c r="R30" i="3"/>
  <c r="Q30" i="3"/>
  <c r="P30" i="3"/>
  <c r="O30" i="3"/>
  <c r="N30" i="3"/>
  <c r="M30" i="3"/>
  <c r="A30" i="3"/>
  <c r="T29" i="3"/>
  <c r="T35" i="3" s="1"/>
  <c r="K35" i="3" s="1"/>
  <c r="S29" i="3"/>
  <c r="R29" i="3"/>
  <c r="R35" i="3" s="1"/>
  <c r="Q29" i="3"/>
  <c r="Q35" i="3" s="1"/>
  <c r="H35" i="3" s="1"/>
  <c r="P29" i="3"/>
  <c r="P35" i="3" s="1"/>
  <c r="O29" i="3"/>
  <c r="O35" i="3" s="1"/>
  <c r="N29" i="3"/>
  <c r="N35" i="3" s="1"/>
  <c r="M29" i="3"/>
  <c r="M35" i="3" s="1"/>
  <c r="T27" i="3"/>
  <c r="S27" i="3"/>
  <c r="R27" i="3"/>
  <c r="Q27" i="3"/>
  <c r="P27" i="3"/>
  <c r="O27" i="3"/>
  <c r="N27" i="3"/>
  <c r="M27" i="3"/>
  <c r="A27" i="3"/>
  <c r="T26" i="3"/>
  <c r="S26" i="3"/>
  <c r="R26" i="3"/>
  <c r="Q26" i="3"/>
  <c r="P26" i="3"/>
  <c r="O26" i="3"/>
  <c r="N26" i="3"/>
  <c r="M26" i="3"/>
  <c r="A26" i="3"/>
  <c r="T25" i="3"/>
  <c r="S25" i="3"/>
  <c r="R25" i="3"/>
  <c r="Q25" i="3"/>
  <c r="P25" i="3"/>
  <c r="P28" i="3" s="1"/>
  <c r="O25" i="3"/>
  <c r="N25" i="3"/>
  <c r="N28" i="3" s="1"/>
  <c r="M25" i="3"/>
  <c r="A25" i="3"/>
  <c r="T24" i="3"/>
  <c r="S24" i="3"/>
  <c r="R24" i="3"/>
  <c r="Q24" i="3"/>
  <c r="P24" i="3"/>
  <c r="O24" i="3"/>
  <c r="N24" i="3"/>
  <c r="M24" i="3"/>
  <c r="A24" i="3"/>
  <c r="T23" i="3"/>
  <c r="S23" i="3"/>
  <c r="R23" i="3"/>
  <c r="Q23" i="3"/>
  <c r="P23" i="3"/>
  <c r="O23" i="3"/>
  <c r="O28" i="3" s="1"/>
  <c r="N23" i="3"/>
  <c r="M23" i="3"/>
  <c r="A23" i="3"/>
  <c r="T22" i="3"/>
  <c r="T28" i="3" s="1"/>
  <c r="S22" i="3"/>
  <c r="S28" i="3" s="1"/>
  <c r="R22" i="3"/>
  <c r="R28" i="3" s="1"/>
  <c r="Q22" i="3"/>
  <c r="Q28" i="3" s="1"/>
  <c r="H28" i="3" s="1"/>
  <c r="P22" i="3"/>
  <c r="O22" i="3"/>
  <c r="N22" i="3"/>
  <c r="M22" i="3"/>
  <c r="M28" i="3" s="1"/>
  <c r="T20" i="3"/>
  <c r="S20" i="3"/>
  <c r="R20" i="3"/>
  <c r="Q20" i="3"/>
  <c r="P20" i="3"/>
  <c r="O20" i="3"/>
  <c r="N20" i="3"/>
  <c r="M20" i="3"/>
  <c r="A20" i="3"/>
  <c r="T19" i="3"/>
  <c r="S19" i="3"/>
  <c r="R19" i="3"/>
  <c r="Q19" i="3"/>
  <c r="P19" i="3"/>
  <c r="O19" i="3"/>
  <c r="N19" i="3"/>
  <c r="M19" i="3"/>
  <c r="A19" i="3"/>
  <c r="T18" i="3"/>
  <c r="S18" i="3"/>
  <c r="S21" i="3" s="1"/>
  <c r="R18" i="3"/>
  <c r="Q18" i="3"/>
  <c r="Q21" i="3" s="1"/>
  <c r="H21" i="3" s="1"/>
  <c r="P18" i="3"/>
  <c r="O18" i="3"/>
  <c r="N18" i="3"/>
  <c r="M18" i="3"/>
  <c r="A18" i="3"/>
  <c r="T17" i="3"/>
  <c r="S17" i="3"/>
  <c r="R17" i="3"/>
  <c r="Q17" i="3"/>
  <c r="P17" i="3"/>
  <c r="O17" i="3"/>
  <c r="N17" i="3"/>
  <c r="M17" i="3"/>
  <c r="A17" i="3"/>
  <c r="T16" i="3"/>
  <c r="S16" i="3"/>
  <c r="R16" i="3"/>
  <c r="Q16" i="3"/>
  <c r="P16" i="3"/>
  <c r="O16" i="3"/>
  <c r="N16" i="3"/>
  <c r="M16" i="3"/>
  <c r="A16" i="3"/>
  <c r="T15" i="3"/>
  <c r="T21" i="3" s="1"/>
  <c r="S15" i="3"/>
  <c r="R15" i="3"/>
  <c r="R21" i="3" s="1"/>
  <c r="Q15" i="3"/>
  <c r="P15" i="3"/>
  <c r="P21" i="3" s="1"/>
  <c r="G21" i="3" s="1"/>
  <c r="O15" i="3"/>
  <c r="O21" i="3" s="1"/>
  <c r="N15" i="3"/>
  <c r="N21" i="3" s="1"/>
  <c r="M15" i="3"/>
  <c r="M21" i="3" s="1"/>
  <c r="K10" i="3"/>
  <c r="J10" i="3"/>
  <c r="I10" i="3"/>
  <c r="H10" i="3"/>
  <c r="G10" i="3"/>
  <c r="F10" i="3"/>
  <c r="E10" i="3"/>
  <c r="D10" i="3"/>
  <c r="C10" i="3"/>
  <c r="B10" i="3"/>
  <c r="A10" i="3"/>
  <c r="A9" i="3"/>
  <c r="G6" i="3"/>
  <c r="G5" i="3"/>
  <c r="K92" i="4"/>
  <c r="F92" i="4"/>
  <c r="E92" i="4"/>
  <c r="D92" i="4"/>
  <c r="A92" i="4"/>
  <c r="J91" i="4"/>
  <c r="I91" i="4"/>
  <c r="H91" i="4"/>
  <c r="G91" i="4"/>
  <c r="F91" i="4"/>
  <c r="E91" i="4"/>
  <c r="D91" i="4"/>
  <c r="C91" i="4"/>
  <c r="A91" i="4"/>
  <c r="T88" i="4"/>
  <c r="S88" i="4"/>
  <c r="R88" i="4"/>
  <c r="Q88" i="4"/>
  <c r="P88" i="4"/>
  <c r="O88" i="4"/>
  <c r="N88" i="4"/>
  <c r="M88" i="4"/>
  <c r="A88" i="4"/>
  <c r="T87" i="4"/>
  <c r="S87" i="4"/>
  <c r="R87" i="4"/>
  <c r="Q87" i="4"/>
  <c r="P87" i="4"/>
  <c r="O87" i="4"/>
  <c r="N87" i="4"/>
  <c r="M87" i="4"/>
  <c r="A87" i="4"/>
  <c r="T86" i="4"/>
  <c r="S86" i="4"/>
  <c r="R86" i="4"/>
  <c r="Q86" i="4"/>
  <c r="P86" i="4"/>
  <c r="O86" i="4"/>
  <c r="N86" i="4"/>
  <c r="M86" i="4"/>
  <c r="A86" i="4"/>
  <c r="T85" i="4"/>
  <c r="S85" i="4"/>
  <c r="R85" i="4"/>
  <c r="Q85" i="4"/>
  <c r="P85" i="4"/>
  <c r="O85" i="4"/>
  <c r="N85" i="4"/>
  <c r="M85" i="4"/>
  <c r="A85" i="4"/>
  <c r="T84" i="4"/>
  <c r="S84" i="4"/>
  <c r="R84" i="4"/>
  <c r="Q84" i="4"/>
  <c r="P84" i="4"/>
  <c r="O84" i="4"/>
  <c r="N84" i="4"/>
  <c r="M84" i="4"/>
  <c r="A84" i="4"/>
  <c r="T83" i="4"/>
  <c r="S83" i="4"/>
  <c r="R83" i="4"/>
  <c r="Q83" i="4"/>
  <c r="P83" i="4"/>
  <c r="O83" i="4"/>
  <c r="N83" i="4"/>
  <c r="M83" i="4"/>
  <c r="T81" i="4"/>
  <c r="S81" i="4"/>
  <c r="R81" i="4"/>
  <c r="Q81" i="4"/>
  <c r="P81" i="4"/>
  <c r="O81" i="4"/>
  <c r="N81" i="4"/>
  <c r="M81" i="4"/>
  <c r="A81" i="4"/>
  <c r="T80" i="4"/>
  <c r="S80" i="4"/>
  <c r="R80" i="4"/>
  <c r="Q80" i="4"/>
  <c r="P80" i="4"/>
  <c r="O80" i="4"/>
  <c r="N80" i="4"/>
  <c r="M80" i="4"/>
  <c r="A80" i="4"/>
  <c r="T79" i="4"/>
  <c r="S79" i="4"/>
  <c r="R79" i="4"/>
  <c r="Q79" i="4"/>
  <c r="P79" i="4"/>
  <c r="O79" i="4"/>
  <c r="N79" i="4"/>
  <c r="M79" i="4"/>
  <c r="A79" i="4"/>
  <c r="T78" i="4"/>
  <c r="S78" i="4"/>
  <c r="R78" i="4"/>
  <c r="Q78" i="4"/>
  <c r="P78" i="4"/>
  <c r="O78" i="4"/>
  <c r="N78" i="4"/>
  <c r="M78" i="4"/>
  <c r="A78" i="4"/>
  <c r="T77" i="4"/>
  <c r="S77" i="4"/>
  <c r="R77" i="4"/>
  <c r="Q77" i="4"/>
  <c r="P77" i="4"/>
  <c r="O77" i="4"/>
  <c r="N77" i="4"/>
  <c r="M77" i="4"/>
  <c r="A77" i="4"/>
  <c r="T76" i="4"/>
  <c r="S76" i="4"/>
  <c r="R76" i="4"/>
  <c r="Q76" i="4"/>
  <c r="P76" i="4"/>
  <c r="O76" i="4"/>
  <c r="N76" i="4"/>
  <c r="M76" i="4"/>
  <c r="T74" i="4"/>
  <c r="S74" i="4"/>
  <c r="R74" i="4"/>
  <c r="Q74" i="4"/>
  <c r="P74" i="4"/>
  <c r="O74" i="4"/>
  <c r="N74" i="4"/>
  <c r="M74" i="4"/>
  <c r="A74" i="4"/>
  <c r="T73" i="4"/>
  <c r="S73" i="4"/>
  <c r="R73" i="4"/>
  <c r="Q73" i="4"/>
  <c r="P73" i="4"/>
  <c r="O73" i="4"/>
  <c r="N73" i="4"/>
  <c r="M73" i="4"/>
  <c r="A73" i="4"/>
  <c r="T72" i="4"/>
  <c r="S72" i="4"/>
  <c r="R72" i="4"/>
  <c r="Q72" i="4"/>
  <c r="P72" i="4"/>
  <c r="O72" i="4"/>
  <c r="N72" i="4"/>
  <c r="M72" i="4"/>
  <c r="A72" i="4"/>
  <c r="T71" i="4"/>
  <c r="S71" i="4"/>
  <c r="R71" i="4"/>
  <c r="Q71" i="4"/>
  <c r="P71" i="4"/>
  <c r="O71" i="4"/>
  <c r="N71" i="4"/>
  <c r="M71" i="4"/>
  <c r="A71" i="4"/>
  <c r="T70" i="4"/>
  <c r="S70" i="4"/>
  <c r="R70" i="4"/>
  <c r="Q70" i="4"/>
  <c r="P70" i="4"/>
  <c r="O70" i="4"/>
  <c r="N70" i="4"/>
  <c r="M70" i="4"/>
  <c r="A70" i="4"/>
  <c r="T69" i="4"/>
  <c r="S69" i="4"/>
  <c r="S75" i="4" s="1"/>
  <c r="J75" i="4" s="1"/>
  <c r="R69" i="4"/>
  <c r="R75" i="4" s="1"/>
  <c r="I75" i="4" s="1"/>
  <c r="Q69" i="4"/>
  <c r="P69" i="4"/>
  <c r="O69" i="4"/>
  <c r="N69" i="4"/>
  <c r="M69" i="4"/>
  <c r="T67" i="4"/>
  <c r="S67" i="4"/>
  <c r="R67" i="4"/>
  <c r="Q67" i="4"/>
  <c r="P67" i="4"/>
  <c r="O67" i="4"/>
  <c r="N67" i="4"/>
  <c r="M67" i="4"/>
  <c r="A67" i="4"/>
  <c r="T66" i="4"/>
  <c r="S66" i="4"/>
  <c r="R66" i="4"/>
  <c r="Q66" i="4"/>
  <c r="P66" i="4"/>
  <c r="O66" i="4"/>
  <c r="N66" i="4"/>
  <c r="M66" i="4"/>
  <c r="A66" i="4"/>
  <c r="T65" i="4"/>
  <c r="S65" i="4"/>
  <c r="R65" i="4"/>
  <c r="Q65" i="4"/>
  <c r="P65" i="4"/>
  <c r="O65" i="4"/>
  <c r="N65" i="4"/>
  <c r="M65" i="4"/>
  <c r="A65" i="4"/>
  <c r="T64" i="4"/>
  <c r="S64" i="4"/>
  <c r="R64" i="4"/>
  <c r="Q64" i="4"/>
  <c r="P64" i="4"/>
  <c r="O64" i="4"/>
  <c r="N64" i="4"/>
  <c r="M64" i="4"/>
  <c r="A64" i="4"/>
  <c r="T63" i="4"/>
  <c r="S63" i="4"/>
  <c r="R63" i="4"/>
  <c r="Q63" i="4"/>
  <c r="P63" i="4"/>
  <c r="O63" i="4"/>
  <c r="N63" i="4"/>
  <c r="M63" i="4"/>
  <c r="A63" i="4"/>
  <c r="T62" i="4"/>
  <c r="S62" i="4"/>
  <c r="R62" i="4"/>
  <c r="Q62" i="4"/>
  <c r="P62" i="4"/>
  <c r="P68" i="4" s="1"/>
  <c r="G68" i="4" s="1"/>
  <c r="O62" i="4"/>
  <c r="N62" i="4"/>
  <c r="M62" i="4"/>
  <c r="K61" i="4"/>
  <c r="J61" i="4"/>
  <c r="I61" i="4"/>
  <c r="H61" i="4"/>
  <c r="G61" i="4"/>
  <c r="F61" i="4"/>
  <c r="E61" i="4"/>
  <c r="D61" i="4"/>
  <c r="C61" i="4"/>
  <c r="K60" i="4"/>
  <c r="J60" i="4"/>
  <c r="I60" i="4"/>
  <c r="H60" i="4"/>
  <c r="G60" i="4"/>
  <c r="F60" i="4"/>
  <c r="E60" i="4"/>
  <c r="D60" i="4"/>
  <c r="C60" i="4"/>
  <c r="L58" i="4"/>
  <c r="K58" i="4"/>
  <c r="J58" i="4"/>
  <c r="I58" i="4"/>
  <c r="H58" i="4"/>
  <c r="G58" i="4"/>
  <c r="F58" i="4"/>
  <c r="E58" i="4"/>
  <c r="D58" i="4"/>
  <c r="C58" i="4"/>
  <c r="B58" i="4"/>
  <c r="A58" i="4"/>
  <c r="K57" i="4"/>
  <c r="J57" i="4"/>
  <c r="I57" i="4"/>
  <c r="H57" i="4"/>
  <c r="G57" i="4"/>
  <c r="F57" i="4"/>
  <c r="E57" i="4"/>
  <c r="D57" i="4"/>
  <c r="C57" i="4"/>
  <c r="B57" i="4"/>
  <c r="G53" i="4"/>
  <c r="G52" i="4"/>
  <c r="C45" i="4"/>
  <c r="C92" i="4" s="1"/>
  <c r="B43" i="4"/>
  <c r="B90" i="4" s="1"/>
  <c r="T41" i="4"/>
  <c r="S41" i="4"/>
  <c r="R41" i="4"/>
  <c r="P41" i="4"/>
  <c r="O41" i="4"/>
  <c r="N41" i="4"/>
  <c r="M41" i="4"/>
  <c r="A41" i="4"/>
  <c r="T40" i="4"/>
  <c r="S40" i="4"/>
  <c r="R40" i="4"/>
  <c r="Q40" i="4"/>
  <c r="P40" i="4"/>
  <c r="O40" i="4"/>
  <c r="N40" i="4"/>
  <c r="M40" i="4"/>
  <c r="A40" i="4"/>
  <c r="T39" i="4"/>
  <c r="S39" i="4"/>
  <c r="R39" i="4"/>
  <c r="Q39" i="4"/>
  <c r="P39" i="4"/>
  <c r="O39" i="4"/>
  <c r="N39" i="4"/>
  <c r="M39" i="4"/>
  <c r="A39" i="4"/>
  <c r="T38" i="4"/>
  <c r="S38" i="4"/>
  <c r="R38" i="4"/>
  <c r="Q38" i="4"/>
  <c r="P38" i="4"/>
  <c r="O38" i="4"/>
  <c r="N38" i="4"/>
  <c r="M38" i="4"/>
  <c r="A38" i="4"/>
  <c r="T37" i="4"/>
  <c r="S37" i="4"/>
  <c r="R37" i="4"/>
  <c r="Q37" i="4"/>
  <c r="P37" i="4"/>
  <c r="O37" i="4"/>
  <c r="N37" i="4"/>
  <c r="M37" i="4"/>
  <c r="A37" i="4"/>
  <c r="T36" i="4"/>
  <c r="S36" i="4"/>
  <c r="R36" i="4"/>
  <c r="Q36" i="4"/>
  <c r="P36" i="4"/>
  <c r="O36" i="4"/>
  <c r="N36" i="4"/>
  <c r="M36" i="4"/>
  <c r="T34" i="4"/>
  <c r="S34" i="4"/>
  <c r="R34" i="4"/>
  <c r="Q34" i="4"/>
  <c r="P34" i="4"/>
  <c r="O34" i="4"/>
  <c r="N34" i="4"/>
  <c r="M34" i="4"/>
  <c r="A34" i="4"/>
  <c r="T33" i="4"/>
  <c r="S33" i="4"/>
  <c r="R33" i="4"/>
  <c r="Q33" i="4"/>
  <c r="P33" i="4"/>
  <c r="O33" i="4"/>
  <c r="N33" i="4"/>
  <c r="M33" i="4"/>
  <c r="A33" i="4"/>
  <c r="T32" i="4"/>
  <c r="S32" i="4"/>
  <c r="R32" i="4"/>
  <c r="Q32" i="4"/>
  <c r="P32" i="4"/>
  <c r="O32" i="4"/>
  <c r="N32" i="4"/>
  <c r="M32" i="4"/>
  <c r="A32" i="4"/>
  <c r="T31" i="4"/>
  <c r="S31" i="4"/>
  <c r="R31" i="4"/>
  <c r="Q31" i="4"/>
  <c r="P31" i="4"/>
  <c r="O31" i="4"/>
  <c r="N31" i="4"/>
  <c r="M31" i="4"/>
  <c r="A31" i="4"/>
  <c r="T30" i="4"/>
  <c r="S30" i="4"/>
  <c r="R30" i="4"/>
  <c r="Q30" i="4"/>
  <c r="P30" i="4"/>
  <c r="O30" i="4"/>
  <c r="N30" i="4"/>
  <c r="M30" i="4"/>
  <c r="A30" i="4"/>
  <c r="T29" i="4"/>
  <c r="S29" i="4"/>
  <c r="R29" i="4"/>
  <c r="Q29" i="4"/>
  <c r="P29" i="4"/>
  <c r="O29" i="4"/>
  <c r="N29" i="4"/>
  <c r="M29" i="4"/>
  <c r="T27" i="4"/>
  <c r="S27" i="4"/>
  <c r="R27" i="4"/>
  <c r="Q27" i="4"/>
  <c r="P27" i="4"/>
  <c r="O27" i="4"/>
  <c r="N27" i="4"/>
  <c r="M27" i="4"/>
  <c r="A27" i="4"/>
  <c r="T26" i="4"/>
  <c r="S26" i="4"/>
  <c r="R26" i="4"/>
  <c r="Q26" i="4"/>
  <c r="P26" i="4"/>
  <c r="O26" i="4"/>
  <c r="N26" i="4"/>
  <c r="M26" i="4"/>
  <c r="A26" i="4"/>
  <c r="T25" i="4"/>
  <c r="S25" i="4"/>
  <c r="R25" i="4"/>
  <c r="Q25" i="4"/>
  <c r="P25" i="4"/>
  <c r="O25" i="4"/>
  <c r="N25" i="4"/>
  <c r="M25" i="4"/>
  <c r="A25" i="4"/>
  <c r="T24" i="4"/>
  <c r="S24" i="4"/>
  <c r="R24" i="4"/>
  <c r="Q24" i="4"/>
  <c r="P24" i="4"/>
  <c r="O24" i="4"/>
  <c r="N24" i="4"/>
  <c r="M24" i="4"/>
  <c r="A24" i="4"/>
  <c r="T23" i="4"/>
  <c r="S23" i="4"/>
  <c r="R23" i="4"/>
  <c r="Q23" i="4"/>
  <c r="P23" i="4"/>
  <c r="O23" i="4"/>
  <c r="N23" i="4"/>
  <c r="M23" i="4"/>
  <c r="A23" i="4"/>
  <c r="T22" i="4"/>
  <c r="S22" i="4"/>
  <c r="R22" i="4"/>
  <c r="Q22" i="4"/>
  <c r="Q28" i="4" s="1"/>
  <c r="P22" i="4"/>
  <c r="O22" i="4"/>
  <c r="N22" i="4"/>
  <c r="M22" i="4"/>
  <c r="T20" i="4"/>
  <c r="S20" i="4"/>
  <c r="R20" i="4"/>
  <c r="Q20" i="4"/>
  <c r="P20" i="4"/>
  <c r="O20" i="4"/>
  <c r="N20" i="4"/>
  <c r="M20" i="4"/>
  <c r="A20" i="4"/>
  <c r="T19" i="4"/>
  <c r="S19" i="4"/>
  <c r="R19" i="4"/>
  <c r="Q19" i="4"/>
  <c r="P19" i="4"/>
  <c r="O19" i="4"/>
  <c r="N19" i="4"/>
  <c r="M19" i="4"/>
  <c r="A19" i="4"/>
  <c r="T18" i="4"/>
  <c r="S18" i="4"/>
  <c r="R18" i="4"/>
  <c r="Q18" i="4"/>
  <c r="P18" i="4"/>
  <c r="O18" i="4"/>
  <c r="N18" i="4"/>
  <c r="M18" i="4"/>
  <c r="A18" i="4"/>
  <c r="T17" i="4"/>
  <c r="S17" i="4"/>
  <c r="R17" i="4"/>
  <c r="Q17" i="4"/>
  <c r="P17" i="4"/>
  <c r="O17" i="4"/>
  <c r="N17" i="4"/>
  <c r="M17" i="4"/>
  <c r="A17" i="4"/>
  <c r="T16" i="4"/>
  <c r="S16" i="4"/>
  <c r="R16" i="4"/>
  <c r="Q16" i="4"/>
  <c r="P16" i="4"/>
  <c r="O16" i="4"/>
  <c r="N16" i="4"/>
  <c r="M16" i="4"/>
  <c r="A16" i="4"/>
  <c r="T15" i="4"/>
  <c r="S15" i="4"/>
  <c r="R15" i="4"/>
  <c r="Q15" i="4"/>
  <c r="P15" i="4"/>
  <c r="O15" i="4"/>
  <c r="N15" i="4"/>
  <c r="N21" i="4" s="1"/>
  <c r="M15" i="4"/>
  <c r="A10" i="4"/>
  <c r="A57" i="4" s="1"/>
  <c r="A9" i="4"/>
  <c r="A56" i="4" s="1"/>
  <c r="G6" i="4"/>
  <c r="G5" i="4"/>
  <c r="AI72" i="7" l="1"/>
  <c r="D72" i="7" s="1"/>
  <c r="AK79" i="7"/>
  <c r="F79" i="7" s="1"/>
  <c r="AJ65" i="7"/>
  <c r="E65" i="7" s="1"/>
  <c r="AP79" i="7"/>
  <c r="K79" i="7" s="1"/>
  <c r="AK65" i="7"/>
  <c r="F65" i="7" s="1"/>
  <c r="AM65" i="7"/>
  <c r="H65" i="7" s="1"/>
  <c r="AH79" i="7"/>
  <c r="C79" i="7" s="1"/>
  <c r="AL65" i="7"/>
  <c r="G65" i="7" s="1"/>
  <c r="AJ79" i="7"/>
  <c r="E79" i="7" s="1"/>
  <c r="AM79" i="7"/>
  <c r="H79" i="7" s="1"/>
  <c r="AL79" i="7"/>
  <c r="G79" i="7" s="1"/>
  <c r="AH65" i="7"/>
  <c r="C65" i="7" s="1"/>
  <c r="AP65" i="7"/>
  <c r="K65" i="7" s="1"/>
  <c r="AN65" i="7"/>
  <c r="I65" i="7" s="1"/>
  <c r="AN79" i="7"/>
  <c r="I79" i="7" s="1"/>
  <c r="AO65" i="7"/>
  <c r="J65" i="7" s="1"/>
  <c r="AO79" i="7"/>
  <c r="J79" i="7" s="1"/>
  <c r="AI65" i="7"/>
  <c r="D65" i="7" s="1"/>
  <c r="AI79" i="7"/>
  <c r="D79" i="7" s="1"/>
  <c r="AX65" i="7"/>
  <c r="U65" i="7" s="1"/>
  <c r="AR86" i="7"/>
  <c r="O86" i="7" s="1"/>
  <c r="AS65" i="7"/>
  <c r="P65" i="7" s="1"/>
  <c r="AU65" i="7"/>
  <c r="R65" i="7" s="1"/>
  <c r="AQ79" i="7"/>
  <c r="N79" i="7" s="1"/>
  <c r="AY79" i="7"/>
  <c r="V79" i="7" s="1"/>
  <c r="AS79" i="7"/>
  <c r="P79" i="7" s="1"/>
  <c r="AT65" i="7"/>
  <c r="Q65" i="7" s="1"/>
  <c r="AT79" i="7"/>
  <c r="Q79" i="7" s="1"/>
  <c r="AU79" i="7"/>
  <c r="R79" i="7" s="1"/>
  <c r="AR65" i="7"/>
  <c r="O65" i="7" s="1"/>
  <c r="AV79" i="7"/>
  <c r="S79" i="7" s="1"/>
  <c r="AV65" i="7"/>
  <c r="S65" i="7" s="1"/>
  <c r="AW79" i="7"/>
  <c r="T79" i="7" s="1"/>
  <c r="AW65" i="7"/>
  <c r="T65" i="7" s="1"/>
  <c r="AX79" i="7"/>
  <c r="U79" i="7" s="1"/>
  <c r="AQ65" i="7"/>
  <c r="N65" i="7" s="1"/>
  <c r="AY65" i="7"/>
  <c r="V65" i="7" s="1"/>
  <c r="AR79" i="7"/>
  <c r="O79" i="7" s="1"/>
  <c r="BB79" i="7"/>
  <c r="AA79" i="7" s="1"/>
  <c r="BC79" i="7"/>
  <c r="AB79" i="7" s="1"/>
  <c r="BB86" i="7"/>
  <c r="AA86" i="7" s="1"/>
  <c r="BD79" i="7"/>
  <c r="AC79" i="7" s="1"/>
  <c r="BC65" i="7"/>
  <c r="AB65" i="7" s="1"/>
  <c r="BF79" i="7"/>
  <c r="AE79" i="7" s="1"/>
  <c r="BA79" i="7"/>
  <c r="Z79" i="7" s="1"/>
  <c r="BH86" i="7"/>
  <c r="AG86" i="7" s="1"/>
  <c r="BA65" i="7"/>
  <c r="Z65" i="7" s="1"/>
  <c r="AZ72" i="7"/>
  <c r="Y72" i="7" s="1"/>
  <c r="BD65" i="7"/>
  <c r="AC65" i="7" s="1"/>
  <c r="BG79" i="7"/>
  <c r="BH72" i="7"/>
  <c r="AG72" i="7" s="1"/>
  <c r="BE65" i="7"/>
  <c r="AD65" i="7" s="1"/>
  <c r="AZ79" i="7"/>
  <c r="Y79" i="7" s="1"/>
  <c r="BH79" i="7"/>
  <c r="AG79" i="7" s="1"/>
  <c r="BF65" i="7"/>
  <c r="AE65" i="7" s="1"/>
  <c r="BG65" i="7"/>
  <c r="AZ65" i="7"/>
  <c r="Y65" i="7" s="1"/>
  <c r="BH65" i="7"/>
  <c r="AG65" i="7" s="1"/>
  <c r="BE79" i="7"/>
  <c r="AD79" i="7" s="1"/>
  <c r="AJ21" i="7"/>
  <c r="AL21" i="7"/>
  <c r="G21" i="7" s="1"/>
  <c r="AK21" i="7"/>
  <c r="F21" i="7" s="1"/>
  <c r="AH21" i="7"/>
  <c r="C21" i="7" s="1"/>
  <c r="AJ35" i="7"/>
  <c r="AI35" i="7"/>
  <c r="D35" i="7" s="1"/>
  <c r="AQ35" i="7"/>
  <c r="BF35" i="7"/>
  <c r="AE35" i="7" s="1"/>
  <c r="BC42" i="7"/>
  <c r="AB42" i="7" s="1"/>
  <c r="AZ42" i="7"/>
  <c r="Y42" i="7" s="1"/>
  <c r="BH42" i="7"/>
  <c r="AG42" i="7" s="1"/>
  <c r="BA42" i="7"/>
  <c r="Z42" i="7" s="1"/>
  <c r="BB42" i="7"/>
  <c r="BD42" i="7"/>
  <c r="AC42" i="7" s="1"/>
  <c r="BE42" i="7"/>
  <c r="AD42" i="7" s="1"/>
  <c r="BF42" i="7"/>
  <c r="AE42" i="7" s="1"/>
  <c r="BG42" i="7"/>
  <c r="BA35" i="7"/>
  <c r="Z35" i="7" s="1"/>
  <c r="BC28" i="7"/>
  <c r="BF28" i="7"/>
  <c r="BE28" i="7"/>
  <c r="BG28" i="7"/>
  <c r="BA28" i="7"/>
  <c r="Z28" i="7" s="1"/>
  <c r="AZ28" i="7"/>
  <c r="BH28" i="7"/>
  <c r="BD28" i="7"/>
  <c r="AC28" i="7" s="1"/>
  <c r="AZ21" i="7"/>
  <c r="BG21" i="7"/>
  <c r="AF21" i="7" s="1"/>
  <c r="BH21" i="7"/>
  <c r="BA21" i="7"/>
  <c r="BB21" i="7"/>
  <c r="BC21" i="7"/>
  <c r="BD21" i="7"/>
  <c r="AC21" i="7" s="1"/>
  <c r="BE21" i="7"/>
  <c r="BF21" i="7"/>
  <c r="AU42" i="7"/>
  <c r="R42" i="7" s="1"/>
  <c r="AW42" i="7"/>
  <c r="T42" i="7" s="1"/>
  <c r="AV42" i="7"/>
  <c r="S42" i="7" s="1"/>
  <c r="AX42" i="7"/>
  <c r="U42" i="7" s="1"/>
  <c r="AQ42" i="7"/>
  <c r="AY42" i="7"/>
  <c r="AT42" i="7"/>
  <c r="AV35" i="7"/>
  <c r="AR28" i="7"/>
  <c r="AT28" i="7"/>
  <c r="AS28" i="7"/>
  <c r="AU28" i="7"/>
  <c r="AW28" i="7"/>
  <c r="AV28" i="7"/>
  <c r="AX28" i="7"/>
  <c r="U28" i="7" s="1"/>
  <c r="AQ28" i="7"/>
  <c r="N28" i="7" s="1"/>
  <c r="AQ21" i="7"/>
  <c r="AR21" i="7"/>
  <c r="AT21" i="7"/>
  <c r="AU21" i="7"/>
  <c r="AV21" i="7"/>
  <c r="AX21" i="7"/>
  <c r="U21" i="7" s="1"/>
  <c r="AS21" i="7"/>
  <c r="AJ42" i="7"/>
  <c r="E42" i="7" s="1"/>
  <c r="AK42" i="7"/>
  <c r="AM42" i="7"/>
  <c r="AL42" i="7"/>
  <c r="G42" i="7" s="1"/>
  <c r="AN42" i="7"/>
  <c r="I42" i="7" s="1"/>
  <c r="AO42" i="7"/>
  <c r="J42" i="7" s="1"/>
  <c r="AH42" i="7"/>
  <c r="AP42" i="7"/>
  <c r="AI42" i="7"/>
  <c r="AM28" i="7"/>
  <c r="AI28" i="7"/>
  <c r="D28" i="7" s="1"/>
  <c r="AO28" i="7"/>
  <c r="J28" i="7" s="1"/>
  <c r="AJ28" i="7"/>
  <c r="AL28" i="7"/>
  <c r="AK28" i="7"/>
  <c r="AN28" i="7"/>
  <c r="I28" i="7" s="1"/>
  <c r="AH28" i="7"/>
  <c r="C28" i="7" s="1"/>
  <c r="AP28" i="7"/>
  <c r="N68" i="15"/>
  <c r="E68" i="15" s="1"/>
  <c r="Q75" i="15"/>
  <c r="H75" i="15" s="1"/>
  <c r="Q82" i="15"/>
  <c r="H82" i="15" s="1"/>
  <c r="O89" i="15"/>
  <c r="F89" i="15" s="1"/>
  <c r="R75" i="15"/>
  <c r="I75" i="15" s="1"/>
  <c r="M82" i="15"/>
  <c r="D82" i="15" s="1"/>
  <c r="R82" i="15"/>
  <c r="I82" i="15" s="1"/>
  <c r="M89" i="15"/>
  <c r="D89" i="15" s="1"/>
  <c r="P75" i="15"/>
  <c r="G75" i="15" s="1"/>
  <c r="O75" i="15"/>
  <c r="F75" i="15" s="1"/>
  <c r="P68" i="15"/>
  <c r="G68" i="15" s="1"/>
  <c r="N82" i="15"/>
  <c r="E82" i="15" s="1"/>
  <c r="P89" i="15"/>
  <c r="G89" i="15" s="1"/>
  <c r="O82" i="15"/>
  <c r="F82" i="15" s="1"/>
  <c r="Q89" i="15"/>
  <c r="H89" i="15" s="1"/>
  <c r="Q68" i="15"/>
  <c r="H68" i="15" s="1"/>
  <c r="O68" i="15"/>
  <c r="F68" i="15" s="1"/>
  <c r="M75" i="15"/>
  <c r="D75" i="15" s="1"/>
  <c r="P82" i="15"/>
  <c r="G82" i="15" s="1"/>
  <c r="R89" i="15"/>
  <c r="I89" i="15" s="1"/>
  <c r="N89" i="15"/>
  <c r="E89" i="15" s="1"/>
  <c r="N75" i="15"/>
  <c r="E75" i="15" s="1"/>
  <c r="M68" i="15"/>
  <c r="D68" i="15" s="1"/>
  <c r="R68" i="15"/>
  <c r="I68" i="15" s="1"/>
  <c r="N42" i="15"/>
  <c r="E42" i="15" s="1"/>
  <c r="Q82" i="3"/>
  <c r="H82" i="3" s="1"/>
  <c r="O75" i="3"/>
  <c r="F75" i="3" s="1"/>
  <c r="N75" i="3"/>
  <c r="E75" i="3" s="1"/>
  <c r="R82" i="3"/>
  <c r="I82" i="3" s="1"/>
  <c r="M89" i="3"/>
  <c r="D89" i="3" s="1"/>
  <c r="O68" i="3"/>
  <c r="F68" i="3" s="1"/>
  <c r="M82" i="3"/>
  <c r="D82" i="3" s="1"/>
  <c r="O89" i="3"/>
  <c r="F89" i="3" s="1"/>
  <c r="R75" i="3"/>
  <c r="I75" i="3" s="1"/>
  <c r="N82" i="3"/>
  <c r="E82" i="3" s="1"/>
  <c r="P89" i="3"/>
  <c r="G89" i="3" s="1"/>
  <c r="Q68" i="3"/>
  <c r="H68" i="3" s="1"/>
  <c r="P68" i="3"/>
  <c r="G68" i="3" s="1"/>
  <c r="M75" i="3"/>
  <c r="D75" i="3" s="1"/>
  <c r="O82" i="3"/>
  <c r="F82" i="3" s="1"/>
  <c r="Q89" i="3"/>
  <c r="H89" i="3" s="1"/>
  <c r="P82" i="3"/>
  <c r="G82" i="3" s="1"/>
  <c r="R89" i="3"/>
  <c r="I89" i="3" s="1"/>
  <c r="M68" i="3"/>
  <c r="D68" i="3" s="1"/>
  <c r="R68" i="3"/>
  <c r="I68" i="3" s="1"/>
  <c r="P75" i="3"/>
  <c r="G75" i="3" s="1"/>
  <c r="N89" i="3"/>
  <c r="E89" i="3" s="1"/>
  <c r="P21" i="4"/>
  <c r="Q21" i="4"/>
  <c r="R21" i="4"/>
  <c r="I21" i="4" s="1"/>
  <c r="P89" i="4"/>
  <c r="G89" i="4" s="1"/>
  <c r="M82" i="4"/>
  <c r="D82" i="4" s="1"/>
  <c r="N82" i="4"/>
  <c r="E82" i="4" s="1"/>
  <c r="Q89" i="4"/>
  <c r="H89" i="4" s="1"/>
  <c r="Q68" i="4"/>
  <c r="H68" i="4" s="1"/>
  <c r="T68" i="4"/>
  <c r="K68" i="4" s="1"/>
  <c r="T21" i="4"/>
  <c r="K21" i="4" s="1"/>
  <c r="O21" i="4"/>
  <c r="F21" i="4" s="1"/>
  <c r="S21" i="4"/>
  <c r="J21" i="4" s="1"/>
  <c r="M21" i="4"/>
  <c r="O28" i="4"/>
  <c r="Q35" i="4"/>
  <c r="R35" i="4"/>
  <c r="I35" i="4" s="1"/>
  <c r="S35" i="4"/>
  <c r="O35" i="4"/>
  <c r="N35" i="4"/>
  <c r="T35" i="4"/>
  <c r="P35" i="4"/>
  <c r="M35" i="4"/>
  <c r="O68" i="4"/>
  <c r="F68" i="4" s="1"/>
  <c r="Q75" i="4"/>
  <c r="H75" i="4" s="1"/>
  <c r="T82" i="4"/>
  <c r="K82" i="4" s="1"/>
  <c r="O89" i="4"/>
  <c r="F89" i="4" s="1"/>
  <c r="R68" i="4"/>
  <c r="I68" i="4" s="1"/>
  <c r="T75" i="4"/>
  <c r="K75" i="4" s="1"/>
  <c r="P75" i="4"/>
  <c r="G75" i="4" s="1"/>
  <c r="O75" i="4"/>
  <c r="F75" i="4" s="1"/>
  <c r="O82" i="4"/>
  <c r="F82" i="4" s="1"/>
  <c r="S82" i="4"/>
  <c r="J82" i="4" s="1"/>
  <c r="R82" i="4"/>
  <c r="I82" i="4" s="1"/>
  <c r="R89" i="4"/>
  <c r="I89" i="4" s="1"/>
  <c r="N89" i="4"/>
  <c r="E89" i="4" s="1"/>
  <c r="M89" i="4"/>
  <c r="D89" i="4" s="1"/>
  <c r="P82" i="4"/>
  <c r="G82" i="4" s="1"/>
  <c r="S89" i="4"/>
  <c r="J89" i="4" s="1"/>
  <c r="S68" i="4"/>
  <c r="J68" i="4" s="1"/>
  <c r="M75" i="4"/>
  <c r="D75" i="4" s="1"/>
  <c r="N75" i="4"/>
  <c r="E75" i="4" s="1"/>
  <c r="Q82" i="4"/>
  <c r="H82" i="4" s="1"/>
  <c r="T89" i="4"/>
  <c r="K89" i="4" s="1"/>
  <c r="M68" i="4"/>
  <c r="D68" i="4" s="1"/>
  <c r="N68" i="4"/>
  <c r="E68" i="4" s="1"/>
  <c r="R42" i="4"/>
  <c r="I42" i="4" s="1"/>
  <c r="O42" i="4"/>
  <c r="T42" i="4"/>
  <c r="S42" i="4"/>
  <c r="J42" i="4" s="1"/>
  <c r="P42" i="4"/>
  <c r="G42" i="4" s="1"/>
  <c r="M42" i="4"/>
  <c r="D42" i="4" s="1"/>
  <c r="S28" i="4"/>
  <c r="T28" i="4"/>
  <c r="P28" i="4"/>
  <c r="N28" i="4"/>
  <c r="M28" i="4"/>
  <c r="R28" i="4"/>
  <c r="N42" i="4"/>
  <c r="E42" i="4" s="1"/>
  <c r="W37" i="7"/>
  <c r="W38" i="7"/>
  <c r="W39" i="7"/>
  <c r="W40" i="7"/>
  <c r="W41" i="7"/>
  <c r="L23" i="7"/>
  <c r="L24" i="7"/>
  <c r="L25" i="7"/>
  <c r="L26" i="7"/>
  <c r="L27" i="7"/>
  <c r="C4" i="2" l="1"/>
  <c r="Q41" i="4"/>
  <c r="Q42" i="4" s="1"/>
  <c r="H42" i="4" s="1"/>
</calcChain>
</file>

<file path=xl/sharedStrings.xml><?xml version="1.0" encoding="utf-8"?>
<sst xmlns="http://schemas.openxmlformats.org/spreadsheetml/2006/main" count="788" uniqueCount="210">
  <si>
    <t>Certification</t>
  </si>
  <si>
    <t xml:space="preserve">I certify under penalty of law that this document and all attachments were prepared under my direction or supervision in accordance with a system designed to assure that qualified personnel properly gather and evaluate the information submitted. Based on my inquiry of the person or persons who manage the system, or those persons directly responsible for gathering the information, the information submitted is, to the best of my knowledge and belief, true, accurate, and complete. I am aware that there are significant penalties for submitting false information, including the possibility of fine and imprisonment for knowing violations (40 CFR 122.22(d)). </t>
  </si>
  <si>
    <t>Title:</t>
  </si>
  <si>
    <t>Email:</t>
  </si>
  <si>
    <t>Signature:</t>
  </si>
  <si>
    <t>Legally Authorized Representative</t>
  </si>
  <si>
    <t>Printed Name:</t>
  </si>
  <si>
    <t>Date:</t>
  </si>
  <si>
    <t>Stormwater Program</t>
  </si>
  <si>
    <t>Discharge Monitoring Report</t>
  </si>
  <si>
    <t>National Pollutant Discharge Elimination System Permit</t>
  </si>
  <si>
    <t xml:space="preserve">Facility Information </t>
  </si>
  <si>
    <t>Legal name:</t>
  </si>
  <si>
    <t>DEQ File No:</t>
  </si>
  <si>
    <t>Common name:</t>
  </si>
  <si>
    <t>EPA #:</t>
  </si>
  <si>
    <t xml:space="preserve">Monitoring Information </t>
  </si>
  <si>
    <t>Monitoring Waiver(s)</t>
  </si>
  <si>
    <t>Telephone :</t>
  </si>
  <si>
    <t>Sample Date</t>
  </si>
  <si>
    <t>pH</t>
  </si>
  <si>
    <t>Total Suspended Solids</t>
  </si>
  <si>
    <t>s.u.</t>
  </si>
  <si>
    <t>mg/L</t>
  </si>
  <si>
    <t>Geometric Mean</t>
  </si>
  <si>
    <t>Geo-Region:</t>
  </si>
  <si>
    <t>5.5-9.0</t>
  </si>
  <si>
    <t>Primary SIC Code:</t>
  </si>
  <si>
    <t>Ammonia</t>
  </si>
  <si>
    <t>Turbidity</t>
  </si>
  <si>
    <t>1200-Z Permit</t>
  </si>
  <si>
    <t>Total Copper</t>
  </si>
  <si>
    <t>Total Lead</t>
  </si>
  <si>
    <t>Total Zinc</t>
  </si>
  <si>
    <t>Total Oil &amp; Grease</t>
  </si>
  <si>
    <t>Total Phosphorus</t>
  </si>
  <si>
    <t>2nd Geo-Region:</t>
  </si>
  <si>
    <t>DMR Submittal Checklist</t>
  </si>
  <si>
    <t>Intermediate Calculations:</t>
  </si>
  <si>
    <t>Arsenic, Total</t>
  </si>
  <si>
    <t>NTU</t>
  </si>
  <si>
    <t>Limit</t>
  </si>
  <si>
    <t>6.0-9.0</t>
  </si>
  <si>
    <t>Alpha Terpineol</t>
  </si>
  <si>
    <t>Benzoic Acid</t>
  </si>
  <si>
    <t>p-Cresol</t>
  </si>
  <si>
    <t>Phenol</t>
  </si>
  <si>
    <t>Zinc, Total</t>
  </si>
  <si>
    <t>Aniline</t>
  </si>
  <si>
    <t>Pyridine</t>
  </si>
  <si>
    <t>Chromium, Total</t>
  </si>
  <si>
    <t>All Sections</t>
  </si>
  <si>
    <t>Oregon Department of Environmental Quality</t>
  </si>
  <si>
    <t>Industrial Stormwater Discharge General Permit</t>
  </si>
  <si>
    <t>how do we handle qualifications?</t>
  </si>
  <si>
    <t>Statewide Benchmark Tabs</t>
  </si>
  <si>
    <t>Sector Tab: Sector-Specific Benchmark Sampling</t>
  </si>
  <si>
    <t>If yes list date on DEQ or Agent approval letter.</t>
  </si>
  <si>
    <t xml:space="preserve">E. coli </t>
  </si>
  <si>
    <t>Sector-Specific Benchmark</t>
  </si>
  <si>
    <t>reference 40 cfr 136 sampling requirements?</t>
  </si>
  <si>
    <t>Naphth-alene</t>
  </si>
  <si>
    <t>Runoff containing urea from airfield pavement deicing</t>
  </si>
  <si>
    <t>Ammonia as Nitrogen</t>
  </si>
  <si>
    <t>Facility address:</t>
  </si>
  <si>
    <t>Facility City, Zip:</t>
  </si>
  <si>
    <t>Number of monitoring location(s):</t>
  </si>
  <si>
    <t>Number of discharge point(s):</t>
  </si>
  <si>
    <t>Monitoring Location(s)</t>
  </si>
  <si>
    <t>Refer to the permit assignment letter for effluent limit sampling requirements.</t>
  </si>
  <si>
    <t>If different, you certify that the  facility has established either: 1) the area has no exposure of stormwater to industrial activities, or 2) the effluent  is substantially similar to  effluent(s) monitored and the same BMPs are implemented and maintained. (See permit pg 23)</t>
  </si>
  <si>
    <t>Please check all applicable documents are included with you DMR submittal:</t>
  </si>
  <si>
    <t>Instructions</t>
  </si>
  <si>
    <t>·  The excel spreadsheet will automatically calculate the geometric mean.</t>
  </si>
  <si>
    <t>·  Report non-detect results as "ND" along with the applicable detection limit or minimum quantification limit in parentheses, for example ND (0.001).</t>
  </si>
  <si>
    <t>·  If "ERROR" appears in the geomean cell, recheck the data entry and the steps described in how reporting non-detects.</t>
  </si>
  <si>
    <t>·  Use additional pages as needed for reporting extra monitoring events.</t>
  </si>
  <si>
    <t>·  If your facility does not have sector-specific benchmark requirements listed in your permit assignment letter, do not submit this section.</t>
  </si>
  <si>
    <t>·  Requirements are based on the receiving water body.</t>
  </si>
  <si>
    <r>
      <t>BOD</t>
    </r>
    <r>
      <rPr>
        <vertAlign val="subscript"/>
        <sz val="8"/>
        <color theme="1"/>
        <rFont val="Arial"/>
        <family val="2"/>
      </rPr>
      <t>5</t>
    </r>
  </si>
  <si>
    <t>Reporting Quarter:</t>
  </si>
  <si>
    <t>·  Sample 2 times per year, every year, or as directed by permit conditions.</t>
  </si>
  <si>
    <t>For official use only:</t>
  </si>
  <si>
    <t>·  At least one statewide benchmark tab is required for all permit holders. Only complete and print required pages.</t>
  </si>
  <si>
    <t>Federal Numeric Effluent Guidelines (twice per year, unless exceedance occurs).</t>
  </si>
  <si>
    <t>Reporting Year:</t>
  </si>
  <si>
    <t>Secondary SIC Code:</t>
  </si>
  <si>
    <t>Sector-Specific Benchmarks</t>
  </si>
  <si>
    <t xml:space="preserve"> (see permit assignment letter for identification of required parameters)</t>
  </si>
  <si>
    <t>·  For no discharge, report "No Discharge" in the row after the sampling date for any applicable monitoring location. Submit applicable documentation to support no discharge claim with February and August DMR.</t>
  </si>
  <si>
    <t xml:space="preserve">20___________ to 20__________      </t>
  </si>
  <si>
    <t>·  Report “W” in the column(s) for any monitoring waiver or exemption from impairment monitoring due to non-detects.</t>
  </si>
  <si>
    <t>Federal Numeric Effluent Guidelines (twice per year, unless exceedance occurs)</t>
  </si>
  <si>
    <t>Refer to the permit assignment letter for effluent limit sampling requirements</t>
  </si>
  <si>
    <t xml:space="preserve">Instructions: </t>
  </si>
  <si>
    <t>Total Aluminum</t>
  </si>
  <si>
    <t>Total Antimony</t>
  </si>
  <si>
    <t>Total Arsenic freshwater</t>
  </si>
  <si>
    <t>Total Arsenic saltwater</t>
  </si>
  <si>
    <t>Total Beryllium</t>
  </si>
  <si>
    <t>BOD5</t>
  </si>
  <si>
    <t>Total Cadmium freshwater</t>
  </si>
  <si>
    <t>Total Cadmium saltwater</t>
  </si>
  <si>
    <t>see table 10</t>
  </si>
  <si>
    <t>Chemical Oxygen Demand (COD)</t>
  </si>
  <si>
    <t>Total Copper saltwater</t>
  </si>
  <si>
    <t>Total Cyanide freshwater</t>
  </si>
  <si>
    <t>Total Cyanide saltwater</t>
  </si>
  <si>
    <t>Total Mercury freshwater</t>
  </si>
  <si>
    <t>Total Mercury saltwater</t>
  </si>
  <si>
    <t>Total Nickel freshwater</t>
  </si>
  <si>
    <t>Total Nickel saltwater</t>
  </si>
  <si>
    <t>Nitrate plus Nitrite Nitrogen</t>
  </si>
  <si>
    <t>Phosphorus</t>
  </si>
  <si>
    <t>Total Selenium freshwater</t>
  </si>
  <si>
    <t>Total Selenium saltwater</t>
  </si>
  <si>
    <t>Total Silver freshwater</t>
  </si>
  <si>
    <t>Total Silver saltwater</t>
  </si>
  <si>
    <t>Total Lead saltwater</t>
  </si>
  <si>
    <t>Total Zinc saltwater</t>
  </si>
  <si>
    <t>Benchmarks</t>
  </si>
  <si>
    <t>Total Iron</t>
  </si>
  <si>
    <t>Georegions</t>
  </si>
  <si>
    <t>Select</t>
  </si>
  <si>
    <t>Columbia Slough</t>
  </si>
  <si>
    <t>Portland Harbor</t>
  </si>
  <si>
    <t>Columbia River</t>
  </si>
  <si>
    <t>Willamette Valley</t>
  </si>
  <si>
    <t>Basin:</t>
  </si>
  <si>
    <t>Basin or Water Body - Water</t>
  </si>
  <si>
    <t>Criteria Range</t>
  </si>
  <si>
    <t>General - Marine</t>
  </si>
  <si>
    <t>Columbia River - Main stem Columbia River (mouth to river mile 309):</t>
  </si>
  <si>
    <t>Snake River - Main stem Snake River (river miles 260 to 335)</t>
  </si>
  <si>
    <t>Deschutes Basin - All other basin streams (except Cascade lakes)</t>
  </si>
  <si>
    <t>Deschutes Basin - Cascade lakes above 3,000 feet altitude</t>
  </si>
  <si>
    <t>Goose and Summer Lakes Basin - Goose Lake</t>
  </si>
  <si>
    <t>Goose and Summer Lakes Basin - All other basin waters</t>
  </si>
  <si>
    <t>Grande Ronde Basin - All basin streams (other than main stem Snake River)</t>
  </si>
  <si>
    <t>Hood Basin - Hood River Basin streams (except main stem Columbia River and Cascade lakes)</t>
  </si>
  <si>
    <t>Hood Basin - Cascade lakes above 3,000 feet altitude</t>
  </si>
  <si>
    <t>John Day Basin - All basin streams (other than the main stem Colombia River)</t>
  </si>
  <si>
    <t>Klamath Basin - Fresh waters except Cascade lakes</t>
  </si>
  <si>
    <t>Klamath Basin - Cascade lakes above 5,000 feet altitude</t>
  </si>
  <si>
    <t>Malheur Lake Basin - All</t>
  </si>
  <si>
    <t>Malheur River Basin - All</t>
  </si>
  <si>
    <t>Mid Coast Basin - Marine waters</t>
  </si>
  <si>
    <t>Mid Coast Basin - Estuarine and fresh waters</t>
  </si>
  <si>
    <t>North Coast Basin - Marine waters</t>
  </si>
  <si>
    <t>North Coast Basin - Estuarine and fresh waters</t>
  </si>
  <si>
    <t>Owyhee Basin - All</t>
  </si>
  <si>
    <t>Powder/Burnt Basins - All basin streams (other than main stem Snake River)</t>
  </si>
  <si>
    <t>Rogue Basin - Marine waters</t>
  </si>
  <si>
    <t>Rogue Basin - Estuarine and fresh waters (except Cascade lakes)</t>
  </si>
  <si>
    <t>Rogue Basin - Cascade lakes above 3,000 feet altitude</t>
  </si>
  <si>
    <t>Sandy Basin - All basin waters (except main stem Columbia River and Cascade lakes)</t>
  </si>
  <si>
    <t>Sandy Basin - Cascade lakes above 3,000 feet altitude</t>
  </si>
  <si>
    <t>South Coast Basin - Estuarine and fresh waters</t>
  </si>
  <si>
    <t>South Coast Basin - Marine waters</t>
  </si>
  <si>
    <t>Umatilla Basin - All basin streams (other than main stem Columbia River)</t>
  </si>
  <si>
    <t>Umpqua Basin - Marine waters</t>
  </si>
  <si>
    <t>Umpqua Basin - Estuarine and fresh waters (except Cascade lakes)</t>
  </si>
  <si>
    <t>Umpqua Basin - Cascade lakes above 3,000 feet altitude</t>
  </si>
  <si>
    <t>Walla Walla Basin - All</t>
  </si>
  <si>
    <t>Willamette Basin - All basin waters (except main stem Columbia River and Cascade lakes)</t>
  </si>
  <si>
    <t>Willamette Basin - Cascade lakes above 3,000 feet altitude</t>
  </si>
  <si>
    <t>7.0-8.5</t>
  </si>
  <si>
    <t>7.0-9.0</t>
  </si>
  <si>
    <t>6.5-8.5</t>
  </si>
  <si>
    <t>6.0-8.5</t>
  </si>
  <si>
    <t>7.5-9.5</t>
  </si>
  <si>
    <t>6.5-9.0</t>
  </si>
  <si>
    <t>ALPHA SORTED Basin or Water Body - Water</t>
  </si>
  <si>
    <t>OOPS</t>
  </si>
  <si>
    <t>303(d) Limits</t>
  </si>
  <si>
    <t>asphalt emulsion facilities</t>
  </si>
  <si>
    <t>material storage piles at cement manufacturing facilities</t>
  </si>
  <si>
    <t>coal storage piles at Steam Electric Generating Facilities</t>
  </si>
  <si>
    <t xml:space="preserve">non-hazardous waste landfills </t>
  </si>
  <si>
    <t xml:space="preserve">hazardous waste landfills </t>
  </si>
  <si>
    <t>Asphalt emulsion facilities</t>
  </si>
  <si>
    <t>Material storage piles at cement manufacturing facilities</t>
  </si>
  <si>
    <t>Coal storage piles at Steam Electric Generating Facilities</t>
  </si>
  <si>
    <t xml:space="preserve">Non-hazardous waste landfills </t>
  </si>
  <si>
    <t xml:space="preserve">Hazardous waste landfills </t>
  </si>
  <si>
    <t>Administered by:</t>
  </si>
  <si>
    <t>·  Full reporting year is from July 1 to June 30 of the following year. 1st quarter: July-Sept.; 2nd quarter: Oct.-Dec.; 3rd quarter: Jan.-March; 4th quarter: April-June</t>
  </si>
  <si>
    <t>·  If a sampling event is missed, sampling frequency has been fulfilled, a sampling parameter is not analyzed or if the sample result is not valid due to a qualifier on the laboratory report, enter "NS" in each applicable column for that row.  Report the resample for missed or invalidated parameters on a new row with the resample date.</t>
  </si>
  <si>
    <r>
      <t>·  Report “W” in the column(s) for any monitoring waiver.  Pollutant(s) with a monitoring waiver will automatically generate a  "W"  in the geomean cell for that parameter.</t>
    </r>
    <r>
      <rPr>
        <sz val="11"/>
        <color rgb="FFFF0000"/>
        <rFont val="Calibri"/>
        <family val="2"/>
        <scheme val="minor"/>
      </rPr>
      <t/>
    </r>
  </si>
  <si>
    <t>·  Provide the data reported on the laboratory results sheets for each monitoring point.</t>
  </si>
  <si>
    <t>·  Organize data by each monitoring point.</t>
  </si>
  <si>
    <t>Is your receiving water impaired for pH?</t>
  </si>
  <si>
    <t>Yes</t>
  </si>
  <si>
    <t>No</t>
  </si>
  <si>
    <r>
      <t xml:space="preserve">Instructions: </t>
    </r>
    <r>
      <rPr>
        <sz val="10"/>
        <color theme="1"/>
        <rFont val="Arial"/>
        <family val="2"/>
      </rPr>
      <t>This report must be completed for each quarter and submitted by the 15th of February, May, August and November to the appropriate agent office. The report must contain the results of all stormwater monitoring conducted during each quarter, and variance requests are due semi-annually, in February and August. Sample for the pollutants specified in your monitoring table provided by your agent at monitoring point(s) identified in your SWPCP. You must include the laboratory results, including minimum detection level, Quality Assurance/Quality Control and analytical methods for the parameters analyzed. You must also submit pH field notes and chain of custody.</t>
    </r>
  </si>
  <si>
    <t>Impairment Sampling</t>
  </si>
  <si>
    <t xml:space="preserve"> Numeric Technology-based Effluent Limits Tab: Numeric Effluent Guidelines Sampling</t>
  </si>
  <si>
    <t>*see table 7</t>
  </si>
  <si>
    <t>E. coli</t>
  </si>
  <si>
    <t>organisms/ 100 mL</t>
  </si>
  <si>
    <t>·  Sample 4 times per year, every year, unless granted a monitoring waiver or request a monitoring variance. All monitoring waivers expire on June 30, 2025.</t>
  </si>
  <si>
    <t>·  If monitoring escalates to a numeric effluent limit, request a separate DMR from agent.</t>
  </si>
  <si>
    <t>·  If your facility does not have technology-based effluent limits requirements, do not submit this page.</t>
  </si>
  <si>
    <t>·  Sample 4 times per year, every year, unless granted a monitoring waiver, request a monitoring variance or impairment monitoring escalates to a numeric water quality-based effluent limit. (See Schedule A.13 and Schedule C of the permit)</t>
  </si>
  <si>
    <t>This report must be completed for each quarter and submitted by the 15th of February, May, August and November to the appropriate agent. The report must contain the results of all stormwater monitoring conducted during each quarter, and variance requests are due semi-annually, in February and August. Sample for the pollutants at monitoring location(s) specified in your SWPCP and use the monitoring location(s) number from your SWPCP. You must include the laboratory results, including minimum detection level, Quality Assurance/Quality Control and analytical methods for the parameters analyzed. You must also submit pH field notes and chain of custody.</t>
  </si>
  <si>
    <t xml:space="preserve">·  The spreadsheet will automatically use 1/2 the detection limit to calculate the geometric mean for non-detect results. </t>
  </si>
  <si>
    <t xml:space="preserve">·  Geometric mean is required on the Aug. 15, DMR each full reporting year. Geometric mean is not required at monitoring points for the same pollutant(s) that have triggered Tier 2 in previous or current permit cycles. </t>
  </si>
  <si>
    <t>·  If your facility samples for impairment pollutants instead of statewide benchmark monitoring, report data on appropriate georegion tab.</t>
  </si>
  <si>
    <t>counts/ 100 ml</t>
  </si>
  <si>
    <t>Updated 1/6/2022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</si>
</sst>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
    <numFmt numFmtId="166" formatCode="mm/dd/yy;@"/>
    <numFmt numFmtId="167" formatCode="0.0000"/>
    <numFmt numFmtId="168" formatCode="0.00000"/>
    <numFmt numFmtId="169" formatCode="#,##0.0"/>
    <numFmt numFmtId="170" formatCode="#,##0.000"/>
    <numFmt numFmtId="171" formatCode="&quot;$&quot;#,##0.0"/>
  </numFmts>
  <fonts count="45" x14ac:knownFonts="1">
    <font>
      <sz val="11"/>
      <color theme="1"/>
      <name val="Calibri"/>
      <family val="2"/>
      <scheme val="minor"/>
    </font>
    <font>
      <sz val="10"/>
      <color theme="1"/>
      <name val="Calibri"/>
      <family val="2"/>
      <scheme val="minor"/>
    </font>
    <font>
      <sz val="11"/>
      <color rgb="FFFF0000"/>
      <name val="Calibri"/>
      <family val="2"/>
      <scheme val="minor"/>
    </font>
    <font>
      <b/>
      <sz val="9"/>
      <color theme="1"/>
      <name val="Calibri"/>
      <family val="2"/>
      <scheme val="minor"/>
    </font>
    <font>
      <sz val="22"/>
      <color theme="1"/>
      <name val="Calibri"/>
      <family val="2"/>
      <scheme val="minor"/>
    </font>
    <font>
      <sz val="20"/>
      <color theme="1"/>
      <name val="Calibri"/>
      <family val="2"/>
      <scheme val="minor"/>
    </font>
    <font>
      <sz val="9"/>
      <color theme="1"/>
      <name val="Arial"/>
      <family val="2"/>
    </font>
    <font>
      <sz val="10"/>
      <color theme="1"/>
      <name val="Arial"/>
      <family val="2"/>
    </font>
    <font>
      <b/>
      <sz val="10"/>
      <color theme="1"/>
      <name val="Calibri"/>
      <family val="2"/>
      <scheme val="minor"/>
    </font>
    <font>
      <b/>
      <sz val="11"/>
      <color rgb="FF000000"/>
      <name val="Arial"/>
      <family val="2"/>
    </font>
    <font>
      <sz val="11"/>
      <color rgb="FF000000"/>
      <name val="Arial"/>
      <family val="2"/>
    </font>
    <font>
      <b/>
      <sz val="10"/>
      <color rgb="FF000000"/>
      <name val="Arial"/>
      <family val="2"/>
    </font>
    <font>
      <sz val="10"/>
      <color rgb="FF000000"/>
      <name val="Arial"/>
      <family val="2"/>
    </font>
    <font>
      <sz val="10"/>
      <color rgb="FF000000"/>
      <name val="Calibri"/>
      <family val="2"/>
      <scheme val="minor"/>
    </font>
    <font>
      <sz val="8"/>
      <color rgb="FF000000"/>
      <name val="Segoe UI"/>
      <family val="2"/>
    </font>
    <font>
      <sz val="11"/>
      <color theme="1"/>
      <name val="Arial"/>
      <family val="2"/>
    </font>
    <font>
      <b/>
      <sz val="11"/>
      <color theme="1"/>
      <name val="Arial"/>
      <family val="2"/>
    </font>
    <font>
      <sz val="22"/>
      <color theme="1"/>
      <name val="Arial"/>
      <family val="2"/>
    </font>
    <font>
      <sz val="20"/>
      <color theme="1"/>
      <name val="Arial"/>
      <family val="2"/>
    </font>
    <font>
      <b/>
      <sz val="10"/>
      <color theme="1"/>
      <name val="Arial"/>
      <family val="2"/>
    </font>
    <font>
      <b/>
      <sz val="12"/>
      <color theme="1"/>
      <name val="Arial"/>
      <family val="2"/>
    </font>
    <font>
      <sz val="12"/>
      <color theme="1"/>
      <name val="Arial"/>
      <family val="2"/>
    </font>
    <font>
      <i/>
      <sz val="12"/>
      <color theme="1"/>
      <name val="Arial"/>
      <family val="2"/>
    </font>
    <font>
      <sz val="11"/>
      <name val="Arial"/>
      <family val="2"/>
    </font>
    <font>
      <sz val="12"/>
      <name val="Arial"/>
      <family val="2"/>
    </font>
    <font>
      <sz val="18"/>
      <color theme="1"/>
      <name val="Arial"/>
      <family val="2"/>
    </font>
    <font>
      <sz val="16"/>
      <color theme="1"/>
      <name val="Arial"/>
      <family val="2"/>
    </font>
    <font>
      <sz val="10"/>
      <name val="Arial"/>
      <family val="2"/>
    </font>
    <font>
      <b/>
      <sz val="9"/>
      <color theme="1"/>
      <name val="Arial"/>
      <family val="2"/>
    </font>
    <font>
      <i/>
      <sz val="9"/>
      <color theme="1"/>
      <name val="Arial"/>
      <family val="2"/>
    </font>
    <font>
      <sz val="8"/>
      <color theme="1"/>
      <name val="Arial"/>
      <family val="2"/>
    </font>
    <font>
      <sz val="11"/>
      <color theme="0" tint="-0.14999847407452621"/>
      <name val="Arial"/>
      <family val="2"/>
    </font>
    <font>
      <sz val="10"/>
      <color rgb="FFFF0000"/>
      <name val="Arial"/>
      <family val="2"/>
    </font>
    <font>
      <i/>
      <sz val="10"/>
      <color theme="1"/>
      <name val="Arial"/>
      <family val="2"/>
    </font>
    <font>
      <vertAlign val="subscript"/>
      <sz val="8"/>
      <color theme="1"/>
      <name val="Arial"/>
      <family val="2"/>
    </font>
    <font>
      <b/>
      <sz val="10"/>
      <name val="Arial"/>
      <family val="2"/>
    </font>
    <font>
      <sz val="11"/>
      <color theme="0" tint="-0.249977111117893"/>
      <name val="Arial"/>
      <family val="2"/>
    </font>
    <font>
      <sz val="10"/>
      <color theme="0" tint="-0.249977111117893"/>
      <name val="Arial"/>
      <family val="2"/>
    </font>
    <font>
      <u/>
      <sz val="10"/>
      <color theme="1"/>
      <name val="Arial"/>
      <family val="2"/>
    </font>
    <font>
      <i/>
      <sz val="11"/>
      <color theme="1"/>
      <name val="Arial"/>
      <family val="2"/>
    </font>
    <font>
      <b/>
      <sz val="16"/>
      <color theme="1"/>
      <name val="Arial"/>
      <family val="2"/>
    </font>
    <font>
      <b/>
      <sz val="18"/>
      <color theme="1"/>
      <name val="Arial"/>
      <family val="2"/>
    </font>
    <font>
      <sz val="11"/>
      <color rgb="FFFF0000"/>
      <name val="Arial"/>
      <family val="2"/>
    </font>
    <font>
      <sz val="8"/>
      <color theme="1"/>
      <name val="Times New Roman"/>
      <family val="1"/>
    </font>
    <font>
      <sz val="8"/>
      <name val="Times New Roman"/>
      <family val="1"/>
    </font>
  </fonts>
  <fills count="13">
    <fill>
      <patternFill patternType="none"/>
    </fill>
    <fill>
      <patternFill patternType="gray125"/>
    </fill>
    <fill>
      <patternFill patternType="solid">
        <fgColor theme="6" tint="0.399975585192419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EEF0AE"/>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4506668294322"/>
        <bgColor indexed="64"/>
      </patternFill>
    </fill>
    <fill>
      <patternFill patternType="solid">
        <fgColor theme="0"/>
        <bgColor indexed="64"/>
      </patternFill>
    </fill>
  </fills>
  <borders count="16">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49">
    <xf numFmtId="0" fontId="0" fillId="0" borderId="0" xfId="0"/>
    <xf numFmtId="0" fontId="0" fillId="0" borderId="2" xfId="0" applyBorder="1"/>
    <xf numFmtId="0" fontId="4" fillId="0" borderId="0" xfId="0" applyFont="1" applyAlignment="1">
      <alignment horizontal="right" vertical="center"/>
    </xf>
    <xf numFmtId="0" fontId="3" fillId="0" borderId="0" xfId="0" applyFont="1" applyAlignment="1">
      <alignment horizontal="left"/>
    </xf>
    <xf numFmtId="0" fontId="9" fillId="0" borderId="0" xfId="0" applyFont="1" applyAlignment="1">
      <alignment horizontal="left" vertical="center" readingOrder="1"/>
    </xf>
    <xf numFmtId="0" fontId="10" fillId="0" borderId="0" xfId="0" applyFont="1" applyAlignment="1">
      <alignment horizontal="left" vertical="center" readingOrder="1"/>
    </xf>
    <xf numFmtId="0" fontId="10" fillId="0" borderId="0" xfId="0" applyFont="1"/>
    <xf numFmtId="0" fontId="11" fillId="0" borderId="0" xfId="0" applyFont="1" applyAlignment="1">
      <alignment horizontal="left" vertical="center" readingOrder="1"/>
    </xf>
    <xf numFmtId="0" fontId="12" fillId="0" borderId="0" xfId="0" applyFont="1"/>
    <xf numFmtId="0" fontId="12" fillId="0" borderId="0" xfId="0" applyFont="1" applyAlignment="1">
      <alignment horizontal="left" vertical="center" readingOrder="1"/>
    </xf>
    <xf numFmtId="0" fontId="1" fillId="0" borderId="0" xfId="0" applyFont="1" applyAlignment="1">
      <alignment horizontal="right" vertical="center"/>
    </xf>
    <xf numFmtId="0" fontId="1" fillId="0" borderId="0" xfId="0" applyFont="1" applyAlignment="1">
      <alignment horizontal="right"/>
    </xf>
    <xf numFmtId="0" fontId="5" fillId="0" borderId="0" xfId="0" applyFont="1" applyAlignment="1">
      <alignment vertical="center"/>
    </xf>
    <xf numFmtId="0" fontId="13" fillId="0" borderId="0" xfId="0" applyFont="1"/>
    <xf numFmtId="0" fontId="8" fillId="0" borderId="0" xfId="0" applyFont="1" applyAlignment="1">
      <alignment horizontal="left"/>
    </xf>
    <xf numFmtId="0" fontId="0" fillId="0" borderId="0" xfId="0" applyAlignment="1">
      <alignment horizontal="center"/>
    </xf>
    <xf numFmtId="0" fontId="15" fillId="0" borderId="0" xfId="0" applyFont="1"/>
    <xf numFmtId="0" fontId="16" fillId="0" borderId="0" xfId="0" applyFont="1" applyAlignment="1"/>
    <xf numFmtId="0" fontId="17" fillId="0" borderId="0" xfId="0" applyFont="1" applyAlignment="1">
      <alignment horizontal="right" vertical="center"/>
    </xf>
    <xf numFmtId="0" fontId="18" fillId="0" borderId="0" xfId="0" applyFont="1" applyAlignment="1">
      <alignment vertical="center"/>
    </xf>
    <xf numFmtId="0" fontId="19" fillId="0" borderId="0" xfId="0" applyFont="1" applyAlignment="1">
      <alignment horizontal="left"/>
    </xf>
    <xf numFmtId="0" fontId="15"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horizontal="right"/>
    </xf>
    <xf numFmtId="0" fontId="15" fillId="0" borderId="2" xfId="0" applyFont="1" applyBorder="1"/>
    <xf numFmtId="0" fontId="20" fillId="2" borderId="1" xfId="0" applyFont="1" applyFill="1" applyBorder="1"/>
    <xf numFmtId="0" fontId="15" fillId="2" borderId="15" xfId="0" applyFont="1" applyFill="1" applyBorder="1"/>
    <xf numFmtId="0" fontId="15" fillId="0" borderId="6" xfId="0" applyFont="1" applyBorder="1"/>
    <xf numFmtId="0" fontId="15" fillId="0" borderId="7" xfId="0" applyFont="1" applyBorder="1"/>
    <xf numFmtId="0" fontId="15" fillId="0" borderId="8" xfId="0" applyFont="1" applyBorder="1"/>
    <xf numFmtId="0" fontId="15" fillId="0" borderId="1" xfId="0" applyFont="1" applyBorder="1"/>
    <xf numFmtId="0" fontId="15" fillId="0" borderId="0" xfId="0" applyFont="1" applyBorder="1"/>
    <xf numFmtId="0" fontId="15" fillId="0" borderId="15" xfId="0" applyFont="1" applyBorder="1"/>
    <xf numFmtId="1" fontId="15" fillId="0" borderId="0" xfId="0" applyNumberFormat="1" applyFont="1"/>
    <xf numFmtId="0" fontId="20" fillId="2" borderId="12" xfId="0" applyFont="1" applyFill="1" applyBorder="1" applyAlignment="1">
      <alignment vertical="center"/>
    </xf>
    <xf numFmtId="0" fontId="21" fillId="2" borderId="3" xfId="0" applyFont="1" applyFill="1" applyBorder="1" applyAlignment="1">
      <alignment vertical="center"/>
    </xf>
    <xf numFmtId="0" fontId="22" fillId="2" borderId="3" xfId="0" applyFont="1" applyFill="1" applyBorder="1" applyAlignment="1">
      <alignment horizontal="right" vertical="center"/>
    </xf>
    <xf numFmtId="0" fontId="21" fillId="2" borderId="11" xfId="0" applyFont="1" applyFill="1" applyBorder="1" applyAlignment="1">
      <alignment vertical="center"/>
    </xf>
    <xf numFmtId="1" fontId="21" fillId="0" borderId="0" xfId="0" applyNumberFormat="1" applyFont="1" applyAlignment="1">
      <alignment vertical="center"/>
    </xf>
    <xf numFmtId="0" fontId="21" fillId="0" borderId="0" xfId="0" applyFont="1" applyAlignment="1">
      <alignment vertical="center"/>
    </xf>
    <xf numFmtId="0" fontId="15" fillId="0" borderId="4" xfId="0" applyFont="1" applyBorder="1"/>
    <xf numFmtId="0" fontId="15" fillId="0" borderId="5" xfId="0" applyFont="1" applyBorder="1"/>
    <xf numFmtId="0" fontId="24" fillId="2" borderId="3" xfId="0" applyFont="1" applyFill="1" applyBorder="1" applyAlignment="1">
      <alignment vertical="center"/>
    </xf>
    <xf numFmtId="0" fontId="25" fillId="0" borderId="0" xfId="0" applyFont="1" applyAlignment="1">
      <alignment horizontal="right" vertical="center"/>
    </xf>
    <xf numFmtId="0" fontId="7" fillId="0" borderId="0" xfId="0" applyFont="1"/>
    <xf numFmtId="0" fontId="7" fillId="0" borderId="1" xfId="0" applyFont="1" applyBorder="1"/>
    <xf numFmtId="0" fontId="7" fillId="0" borderId="15" xfId="0" applyFont="1" applyBorder="1"/>
    <xf numFmtId="0" fontId="7" fillId="0" borderId="0" xfId="0" applyFont="1" applyAlignment="1">
      <alignment horizontal="left"/>
    </xf>
    <xf numFmtId="0" fontId="7" fillId="0" borderId="6" xfId="0" applyFont="1" applyBorder="1" applyAlignment="1">
      <alignment horizontal="left" vertical="center"/>
    </xf>
    <xf numFmtId="0" fontId="7" fillId="0" borderId="8" xfId="0" applyFont="1" applyBorder="1" applyAlignment="1">
      <alignment horizontal="left" vertical="center"/>
    </xf>
    <xf numFmtId="1" fontId="7" fillId="0" borderId="0" xfId="0" applyNumberFormat="1" applyFont="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0" fontId="7" fillId="0" borderId="15" xfId="0" applyFont="1" applyBorder="1" applyAlignment="1">
      <alignment horizontal="left" vertical="center" wrapText="1"/>
    </xf>
    <xf numFmtId="1" fontId="7" fillId="0" borderId="0" xfId="0" applyNumberFormat="1" applyFont="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18" fillId="0" borderId="0" xfId="0" applyFont="1" applyAlignment="1">
      <alignment horizontal="center" vertical="center"/>
    </xf>
    <xf numFmtId="0" fontId="28" fillId="0" borderId="0" xfId="0" applyFont="1" applyAlignment="1">
      <alignment horizontal="left"/>
    </xf>
    <xf numFmtId="0" fontId="16" fillId="2" borderId="6" xfId="0" applyFont="1" applyFill="1" applyBorder="1"/>
    <xf numFmtId="0" fontId="20" fillId="2" borderId="7" xfId="0" applyFont="1" applyFill="1" applyBorder="1"/>
    <xf numFmtId="0" fontId="15" fillId="2" borderId="7" xfId="0" applyFont="1" applyFill="1" applyBorder="1"/>
    <xf numFmtId="0" fontId="15" fillId="2" borderId="8" xfId="0" applyFont="1" applyFill="1" applyBorder="1"/>
    <xf numFmtId="0" fontId="7" fillId="0" borderId="8" xfId="0" applyFont="1" applyBorder="1" applyAlignment="1">
      <alignment vertical="top"/>
    </xf>
    <xf numFmtId="0" fontId="7" fillId="0" borderId="0" xfId="0" applyFont="1" applyBorder="1" applyAlignment="1"/>
    <xf numFmtId="0" fontId="7" fillId="0" borderId="0" xfId="0" applyFont="1" applyBorder="1"/>
    <xf numFmtId="0" fontId="7" fillId="0" borderId="15" xfId="0" applyFont="1" applyBorder="1" applyAlignment="1">
      <alignment vertical="top"/>
    </xf>
    <xf numFmtId="0" fontId="6" fillId="0" borderId="0" xfId="0" applyFont="1" applyBorder="1" applyAlignment="1"/>
    <xf numFmtId="0" fontId="16" fillId="0" borderId="0" xfId="0" applyFont="1"/>
    <xf numFmtId="0" fontId="16" fillId="2" borderId="4" xfId="0" applyFont="1" applyFill="1" applyBorder="1"/>
    <xf numFmtId="0" fontId="20" fillId="2" borderId="2" xfId="0" applyFont="1" applyFill="1" applyBorder="1"/>
    <xf numFmtId="0" fontId="15" fillId="2" borderId="2" xfId="0" applyFont="1" applyFill="1" applyBorder="1"/>
    <xf numFmtId="0" fontId="15" fillId="2" borderId="5" xfId="0" applyFont="1" applyFill="1" applyBorder="1"/>
    <xf numFmtId="0" fontId="7" fillId="0" borderId="0" xfId="0" applyFont="1" applyBorder="1" applyAlignment="1">
      <alignment horizontal="right"/>
    </xf>
    <xf numFmtId="0" fontId="15" fillId="0" borderId="14" xfId="0" applyFont="1" applyBorder="1"/>
    <xf numFmtId="0" fontId="7" fillId="0" borderId="14" xfId="0" applyFont="1" applyBorder="1" applyAlignment="1">
      <alignment horizontal="left" wrapText="1"/>
    </xf>
    <xf numFmtId="0" fontId="20" fillId="2" borderId="6" xfId="0" applyFont="1" applyFill="1" applyBorder="1" applyAlignment="1">
      <alignment vertical="center"/>
    </xf>
    <xf numFmtId="0" fontId="20" fillId="2" borderId="7" xfId="0" applyFont="1" applyFill="1" applyBorder="1" applyAlignment="1">
      <alignment vertical="center"/>
    </xf>
    <xf numFmtId="0" fontId="7" fillId="2" borderId="7" xfId="0" applyFont="1" applyFill="1" applyBorder="1" applyAlignment="1">
      <alignment vertical="center"/>
    </xf>
    <xf numFmtId="0" fontId="20" fillId="0" borderId="1" xfId="0" applyFont="1" applyBorder="1" applyAlignment="1">
      <alignment vertical="center"/>
    </xf>
    <xf numFmtId="0" fontId="7" fillId="0" borderId="0" xfId="0" applyFont="1" applyBorder="1" applyProtection="1">
      <protection locked="0"/>
    </xf>
    <xf numFmtId="0" fontId="7" fillId="0" borderId="5" xfId="0" applyFont="1" applyBorder="1" applyAlignment="1">
      <alignment vertical="top"/>
    </xf>
    <xf numFmtId="0" fontId="20" fillId="2" borderId="4" xfId="0" applyFont="1" applyFill="1" applyBorder="1" applyAlignment="1">
      <alignment vertical="center"/>
    </xf>
    <xf numFmtId="0" fontId="20" fillId="2" borderId="2" xfId="0" applyFont="1" applyFill="1" applyBorder="1" applyAlignment="1">
      <alignment vertical="center"/>
    </xf>
    <xf numFmtId="0" fontId="7" fillId="2" borderId="2" xfId="0" applyFont="1" applyFill="1" applyBorder="1" applyAlignment="1">
      <alignment vertical="center"/>
    </xf>
    <xf numFmtId="0" fontId="20" fillId="2" borderId="3" xfId="0" applyFont="1" applyFill="1" applyBorder="1" applyAlignment="1">
      <alignment vertical="center"/>
    </xf>
    <xf numFmtId="0" fontId="15" fillId="2" borderId="3" xfId="0" applyFont="1" applyFill="1" applyBorder="1"/>
    <xf numFmtId="0" fontId="15" fillId="2" borderId="11" xfId="0" applyFont="1" applyFill="1" applyBorder="1"/>
    <xf numFmtId="0" fontId="15" fillId="0" borderId="12" xfId="0" applyFont="1" applyBorder="1"/>
    <xf numFmtId="0" fontId="6" fillId="0" borderId="11" xfId="0" applyFont="1" applyBorder="1" applyAlignment="1">
      <alignment horizontal="left" wrapText="1"/>
    </xf>
    <xf numFmtId="0" fontId="15" fillId="0" borderId="0" xfId="0" applyFont="1" applyBorder="1" applyAlignment="1">
      <alignment horizontal="right"/>
    </xf>
    <xf numFmtId="0" fontId="15" fillId="0" borderId="0" xfId="0" applyFont="1" applyBorder="1" applyProtection="1">
      <protection locked="0"/>
    </xf>
    <xf numFmtId="0" fontId="29" fillId="0" borderId="0" xfId="0" applyFont="1" applyAlignment="1">
      <alignment horizontal="right"/>
    </xf>
    <xf numFmtId="0" fontId="7" fillId="4" borderId="1" xfId="0" applyFont="1" applyFill="1" applyBorder="1" applyAlignment="1">
      <alignment horizontal="center" vertical="center"/>
    </xf>
    <xf numFmtId="0" fontId="7" fillId="4" borderId="15" xfId="0" applyFont="1" applyFill="1" applyBorder="1" applyAlignment="1">
      <alignment horizontal="center"/>
    </xf>
    <xf numFmtId="164" fontId="15" fillId="4" borderId="1" xfId="0" applyNumberFormat="1" applyFont="1" applyFill="1" applyBorder="1"/>
    <xf numFmtId="0" fontId="15" fillId="4" borderId="15" xfId="0" applyFont="1" applyFill="1" applyBorder="1"/>
    <xf numFmtId="2" fontId="15" fillId="4" borderId="1" xfId="0" applyNumberFormat="1" applyFont="1" applyFill="1" applyBorder="1"/>
    <xf numFmtId="1" fontId="15" fillId="4" borderId="15" xfId="0" applyNumberFormat="1" applyFont="1" applyFill="1" applyBorder="1"/>
    <xf numFmtId="1" fontId="15" fillId="4" borderId="5" xfId="0" applyNumberFormat="1" applyFont="1" applyFill="1" applyBorder="1"/>
    <xf numFmtId="164" fontId="15" fillId="0" borderId="0" xfId="0" applyNumberFormat="1" applyFont="1" applyAlignment="1">
      <alignment horizontal="center"/>
    </xf>
    <xf numFmtId="0" fontId="15" fillId="4" borderId="8" xfId="0" applyFont="1" applyFill="1" applyBorder="1"/>
    <xf numFmtId="0" fontId="15" fillId="0" borderId="0" xfId="0" applyFont="1" applyAlignment="1">
      <alignment horizontal="center"/>
    </xf>
    <xf numFmtId="164" fontId="15" fillId="4" borderId="4" xfId="0" applyNumberFormat="1" applyFont="1" applyFill="1" applyBorder="1"/>
    <xf numFmtId="165" fontId="15" fillId="4" borderId="2" xfId="0" applyNumberFormat="1" applyFont="1" applyFill="1" applyBorder="1"/>
    <xf numFmtId="0" fontId="15" fillId="4" borderId="5" xfId="0" applyFont="1" applyFill="1" applyBorder="1"/>
    <xf numFmtId="0" fontId="30" fillId="0" borderId="10" xfId="0" applyFont="1" applyBorder="1" applyAlignment="1">
      <alignment horizontal="center" vertical="center"/>
    </xf>
    <xf numFmtId="0" fontId="30" fillId="0" borderId="9" xfId="0" applyFont="1" applyBorder="1" applyAlignment="1">
      <alignment horizontal="center" vertical="center"/>
    </xf>
    <xf numFmtId="49" fontId="6" fillId="10" borderId="9" xfId="0" applyNumberFormat="1" applyFont="1" applyFill="1" applyBorder="1" applyAlignment="1" applyProtection="1">
      <alignment horizontal="center" vertical="center"/>
      <protection locked="0"/>
    </xf>
    <xf numFmtId="166" fontId="6" fillId="10" borderId="9" xfId="0" applyNumberFormat="1" applyFont="1" applyFill="1" applyBorder="1" applyAlignment="1" applyProtection="1">
      <alignment horizontal="center" vertical="center"/>
      <protection locked="0"/>
    </xf>
    <xf numFmtId="0" fontId="33" fillId="9" borderId="6" xfId="0" applyFont="1" applyFill="1" applyBorder="1"/>
    <xf numFmtId="0" fontId="7" fillId="9" borderId="7" xfId="0" applyFont="1" applyFill="1" applyBorder="1"/>
    <xf numFmtId="0" fontId="7" fillId="9" borderId="8" xfId="0" applyFont="1" applyFill="1" applyBorder="1"/>
    <xf numFmtId="0" fontId="7" fillId="9" borderId="15" xfId="0" applyFont="1" applyFill="1" applyBorder="1"/>
    <xf numFmtId="0" fontId="7" fillId="9" borderId="2" xfId="0" applyFont="1" applyFill="1" applyBorder="1"/>
    <xf numFmtId="0" fontId="7" fillId="9" borderId="5" xfId="0" applyFont="1" applyFill="1" applyBorder="1"/>
    <xf numFmtId="0" fontId="15" fillId="4" borderId="13" xfId="0" applyFont="1" applyFill="1" applyBorder="1"/>
    <xf numFmtId="0" fontId="15" fillId="4" borderId="14" xfId="0" applyFont="1" applyFill="1" applyBorder="1"/>
    <xf numFmtId="0" fontId="31" fillId="0" borderId="2" xfId="0" applyFont="1" applyBorder="1" applyAlignment="1">
      <alignment horizontal="center"/>
    </xf>
    <xf numFmtId="0" fontId="16" fillId="0" borderId="8" xfId="0" applyFont="1" applyBorder="1" applyAlignment="1">
      <alignment horizontal="center"/>
    </xf>
    <xf numFmtId="0" fontId="30" fillId="0" borderId="12" xfId="0" applyFont="1" applyBorder="1" applyAlignment="1">
      <alignment horizontal="center" vertical="center"/>
    </xf>
    <xf numFmtId="0" fontId="29" fillId="0" borderId="7" xfId="0" applyFont="1" applyBorder="1" applyAlignment="1">
      <alignment horizontal="right"/>
    </xf>
    <xf numFmtId="49" fontId="6" fillId="10" borderId="9" xfId="0" applyNumberFormat="1" applyFont="1" applyFill="1" applyBorder="1" applyAlignment="1" applyProtection="1">
      <alignment horizontal="center"/>
      <protection locked="0"/>
    </xf>
    <xf numFmtId="166" fontId="6" fillId="10" borderId="9" xfId="0" applyNumberFormat="1" applyFont="1" applyFill="1" applyBorder="1" applyAlignment="1" applyProtection="1">
      <alignment horizontal="center"/>
      <protection locked="0"/>
    </xf>
    <xf numFmtId="1" fontId="7" fillId="2" borderId="9" xfId="0" applyNumberFormat="1" applyFont="1" applyFill="1" applyBorder="1" applyAlignment="1">
      <alignment horizontal="center"/>
    </xf>
    <xf numFmtId="164" fontId="7" fillId="2" borderId="9" xfId="0" applyNumberFormat="1" applyFont="1" applyFill="1" applyBorder="1" applyAlignment="1">
      <alignment horizontal="center"/>
    </xf>
    <xf numFmtId="2" fontId="7" fillId="2" borderId="9" xfId="0" applyNumberFormat="1" applyFont="1" applyFill="1" applyBorder="1" applyAlignment="1">
      <alignment horizontal="center"/>
    </xf>
    <xf numFmtId="0" fontId="31" fillId="0" borderId="5" xfId="0" applyFont="1" applyBorder="1" applyAlignment="1">
      <alignment horizontal="center"/>
    </xf>
    <xf numFmtId="0" fontId="30" fillId="9" borderId="8" xfId="0" applyFont="1" applyFill="1" applyBorder="1"/>
    <xf numFmtId="0" fontId="7" fillId="0" borderId="0" xfId="0" applyFont="1" applyAlignment="1">
      <alignment horizontal="center"/>
    </xf>
    <xf numFmtId="164" fontId="7" fillId="0" borderId="0" xfId="0" applyNumberFormat="1" applyFont="1" applyAlignment="1">
      <alignment horizontal="center"/>
    </xf>
    <xf numFmtId="49" fontId="15" fillId="0" borderId="0" xfId="0" applyNumberFormat="1" applyFont="1"/>
    <xf numFmtId="1" fontId="37" fillId="4" borderId="6" xfId="0" applyNumberFormat="1" applyFont="1" applyFill="1" applyBorder="1" applyAlignment="1">
      <alignment horizontal="center" vertical="center" wrapText="1"/>
    </xf>
    <xf numFmtId="1" fontId="37" fillId="4" borderId="7" xfId="0" applyNumberFormat="1" applyFont="1" applyFill="1" applyBorder="1" applyAlignment="1">
      <alignment horizontal="center" vertical="center" wrapText="1"/>
    </xf>
    <xf numFmtId="1" fontId="37" fillId="4" borderId="8" xfId="0" applyNumberFormat="1" applyFont="1" applyFill="1" applyBorder="1" applyAlignment="1">
      <alignment horizontal="center" vertical="center" wrapText="1"/>
    </xf>
    <xf numFmtId="0" fontId="36" fillId="4" borderId="1" xfId="0" applyFont="1" applyFill="1" applyBorder="1"/>
    <xf numFmtId="0" fontId="36" fillId="4" borderId="15" xfId="0" applyFont="1" applyFill="1" applyBorder="1"/>
    <xf numFmtId="1" fontId="36" fillId="4" borderId="1" xfId="0" applyNumberFormat="1" applyFont="1" applyFill="1" applyBorder="1"/>
    <xf numFmtId="1" fontId="36" fillId="4" borderId="15" xfId="0" applyNumberFormat="1" applyFont="1" applyFill="1" applyBorder="1"/>
    <xf numFmtId="1" fontId="36" fillId="4" borderId="4" xfId="0" applyNumberFormat="1" applyFont="1" applyFill="1" applyBorder="1"/>
    <xf numFmtId="1" fontId="36" fillId="4" borderId="2" xfId="0" applyNumberFormat="1" applyFont="1" applyFill="1" applyBorder="1"/>
    <xf numFmtId="1" fontId="36" fillId="4" borderId="5" xfId="0" applyNumberFormat="1" applyFont="1" applyFill="1" applyBorder="1"/>
    <xf numFmtId="167" fontId="30" fillId="0" borderId="9" xfId="0" applyNumberFormat="1" applyFont="1" applyBorder="1" applyAlignment="1">
      <alignment horizontal="center" vertical="center"/>
    </xf>
    <xf numFmtId="167" fontId="30" fillId="0" borderId="9" xfId="0" applyNumberFormat="1" applyFont="1" applyBorder="1" applyAlignment="1">
      <alignment horizontal="center" vertical="center" wrapText="1"/>
    </xf>
    <xf numFmtId="1" fontId="30" fillId="0" borderId="9" xfId="0" applyNumberFormat="1" applyFont="1" applyBorder="1" applyAlignment="1">
      <alignment horizontal="center" vertical="center" wrapText="1"/>
    </xf>
    <xf numFmtId="1" fontId="30" fillId="0" borderId="12" xfId="0" applyNumberFormat="1" applyFont="1" applyBorder="1" applyAlignment="1">
      <alignment horizontal="center" vertical="center" wrapText="1"/>
    </xf>
    <xf numFmtId="0" fontId="32" fillId="3" borderId="2" xfId="0" applyFont="1" applyFill="1" applyBorder="1"/>
    <xf numFmtId="165" fontId="35" fillId="7" borderId="9" xfId="0" applyNumberFormat="1" applyFont="1" applyFill="1" applyBorder="1" applyAlignment="1">
      <alignment horizontal="center"/>
    </xf>
    <xf numFmtId="1" fontId="35" fillId="7" borderId="9" xfId="0" applyNumberFormat="1" applyFont="1" applyFill="1" applyBorder="1" applyAlignment="1">
      <alignment horizontal="center" vertical="center"/>
    </xf>
    <xf numFmtId="165" fontId="35" fillId="7" borderId="9" xfId="0" applyNumberFormat="1" applyFont="1" applyFill="1" applyBorder="1" applyAlignment="1">
      <alignment horizontal="center" vertical="center"/>
    </xf>
    <xf numFmtId="1" fontId="35" fillId="7" borderId="9" xfId="0" applyNumberFormat="1" applyFont="1" applyFill="1" applyBorder="1" applyAlignment="1">
      <alignment horizontal="center"/>
    </xf>
    <xf numFmtId="0" fontId="35" fillId="7" borderId="9" xfId="0" applyFont="1" applyFill="1" applyBorder="1" applyAlignment="1">
      <alignment horizontal="center"/>
    </xf>
    <xf numFmtId="2" fontId="35" fillId="7" borderId="9" xfId="0" applyNumberFormat="1" applyFont="1" applyFill="1" applyBorder="1" applyAlignment="1">
      <alignment horizontal="center"/>
    </xf>
    <xf numFmtId="164" fontId="35" fillId="7" borderId="9" xfId="0" applyNumberFormat="1" applyFont="1" applyFill="1" applyBorder="1" applyAlignment="1">
      <alignment horizontal="center"/>
    </xf>
    <xf numFmtId="0" fontId="35" fillId="7" borderId="9" xfId="0" applyFont="1" applyFill="1" applyBorder="1" applyAlignment="1">
      <alignment horizontal="center" vertical="center"/>
    </xf>
    <xf numFmtId="164" fontId="35" fillId="7" borderId="9" xfId="0" applyNumberFormat="1" applyFont="1" applyFill="1" applyBorder="1" applyAlignment="1">
      <alignment horizontal="center" vertical="center"/>
    </xf>
    <xf numFmtId="164" fontId="35" fillId="7" borderId="13" xfId="0" applyNumberFormat="1" applyFont="1" applyFill="1" applyBorder="1" applyAlignment="1">
      <alignment horizontal="center" vertical="center"/>
    </xf>
    <xf numFmtId="1" fontId="35" fillId="7" borderId="10" xfId="0" applyNumberFormat="1" applyFont="1" applyFill="1" applyBorder="1" applyAlignment="1">
      <alignment horizontal="center" vertical="center"/>
    </xf>
    <xf numFmtId="1" fontId="35" fillId="7" borderId="2" xfId="0" applyNumberFormat="1" applyFont="1" applyFill="1" applyBorder="1"/>
    <xf numFmtId="165" fontId="35" fillId="7" borderId="5" xfId="0" applyNumberFormat="1" applyFont="1" applyFill="1" applyBorder="1"/>
    <xf numFmtId="0" fontId="7" fillId="9" borderId="1" xfId="0" applyFont="1" applyFill="1" applyBorder="1"/>
    <xf numFmtId="0" fontId="7" fillId="9" borderId="4" xfId="0" applyFont="1" applyFill="1" applyBorder="1"/>
    <xf numFmtId="0" fontId="15" fillId="0" borderId="0" xfId="0" applyFont="1" applyAlignment="1"/>
    <xf numFmtId="165" fontId="7" fillId="2" borderId="9" xfId="0" applyNumberFormat="1" applyFont="1" applyFill="1" applyBorder="1" applyAlignment="1">
      <alignment horizontal="center"/>
    </xf>
    <xf numFmtId="167" fontId="7" fillId="2" borderId="9" xfId="0" applyNumberFormat="1" applyFont="1" applyFill="1" applyBorder="1" applyAlignment="1">
      <alignment horizontal="center"/>
    </xf>
    <xf numFmtId="0" fontId="7" fillId="0" borderId="0" xfId="0" applyFont="1" applyAlignment="1"/>
    <xf numFmtId="168" fontId="7" fillId="2" borderId="9" xfId="0" applyNumberFormat="1" applyFont="1" applyFill="1" applyBorder="1" applyAlignment="1">
      <alignment horizontal="center"/>
    </xf>
    <xf numFmtId="0" fontId="29" fillId="9" borderId="6" xfId="0" applyFont="1" applyFill="1" applyBorder="1"/>
    <xf numFmtId="0" fontId="6" fillId="9" borderId="1" xfId="0" applyFont="1" applyFill="1" applyBorder="1"/>
    <xf numFmtId="0" fontId="6" fillId="9" borderId="4" xfId="0" applyFont="1" applyFill="1" applyBorder="1"/>
    <xf numFmtId="49" fontId="6" fillId="10" borderId="12" xfId="0" applyNumberFormat="1" applyFont="1" applyFill="1" applyBorder="1" applyAlignment="1" applyProtection="1">
      <alignment horizontal="center" vertical="center"/>
      <protection locked="0"/>
    </xf>
    <xf numFmtId="0" fontId="6" fillId="10" borderId="2" xfId="0" applyFont="1" applyFill="1" applyBorder="1" applyAlignment="1" applyProtection="1">
      <alignment horizontal="left"/>
      <protection locked="0"/>
    </xf>
    <xf numFmtId="0" fontId="15" fillId="9" borderId="7" xfId="0" applyFont="1" applyFill="1" applyBorder="1"/>
    <xf numFmtId="0" fontId="15" fillId="9" borderId="2" xfId="0" applyFont="1" applyFill="1" applyBorder="1"/>
    <xf numFmtId="0" fontId="7" fillId="10" borderId="3" xfId="0" applyFont="1" applyFill="1" applyBorder="1" applyAlignment="1" applyProtection="1">
      <alignment horizontal="left"/>
      <protection locked="0"/>
    </xf>
    <xf numFmtId="0" fontId="7" fillId="10" borderId="2" xfId="0" applyFont="1" applyFill="1" applyBorder="1" applyAlignment="1" applyProtection="1">
      <protection locked="0"/>
    </xf>
    <xf numFmtId="0" fontId="15" fillId="0" borderId="1" xfId="0" applyFont="1" applyBorder="1" applyAlignment="1"/>
    <xf numFmtId="0" fontId="7" fillId="0" borderId="15" xfId="0" applyFont="1" applyBorder="1" applyAlignment="1"/>
    <xf numFmtId="0" fontId="12" fillId="0" borderId="0" xfId="0" applyFont="1" applyAlignment="1"/>
    <xf numFmtId="0" fontId="12" fillId="0" borderId="0" xfId="0" applyFont="1" applyAlignment="1">
      <alignment horizontal="left"/>
    </xf>
    <xf numFmtId="0" fontId="6" fillId="0" borderId="15" xfId="0" applyFont="1" applyBorder="1" applyAlignment="1"/>
    <xf numFmtId="0" fontId="16" fillId="0" borderId="1" xfId="0" applyFont="1" applyBorder="1" applyAlignment="1"/>
    <xf numFmtId="0" fontId="7" fillId="0" borderId="0" xfId="0" applyFont="1" applyFill="1" applyBorder="1" applyAlignment="1" applyProtection="1">
      <protection locked="0"/>
    </xf>
    <xf numFmtId="0" fontId="39" fillId="0" borderId="0" xfId="0" applyFont="1"/>
    <xf numFmtId="2" fontId="31" fillId="0" borderId="2" xfId="0" applyNumberFormat="1" applyFont="1" applyBorder="1" applyAlignment="1">
      <alignment horizontal="center"/>
    </xf>
    <xf numFmtId="164" fontId="31" fillId="0" borderId="0" xfId="0" applyNumberFormat="1" applyFont="1" applyAlignment="1">
      <alignment horizontal="center"/>
    </xf>
    <xf numFmtId="0" fontId="30" fillId="0" borderId="0" xfId="0" applyFont="1" applyFill="1" applyBorder="1" applyAlignment="1">
      <alignment horizontal="left" vertical="top" wrapText="1"/>
    </xf>
    <xf numFmtId="0" fontId="30" fillId="0" borderId="0" xfId="0" applyFont="1" applyBorder="1"/>
    <xf numFmtId="0" fontId="41" fillId="0" borderId="0" xfId="0" applyFont="1" applyAlignment="1">
      <alignment horizontal="right" vertical="center"/>
    </xf>
    <xf numFmtId="0" fontId="21" fillId="11" borderId="0" xfId="0" applyFont="1" applyFill="1" applyAlignment="1">
      <alignment vertical="center"/>
    </xf>
    <xf numFmtId="0" fontId="22" fillId="2" borderId="11" xfId="0" applyFont="1" applyFill="1" applyBorder="1" applyAlignment="1">
      <alignment horizontal="right" vertical="center"/>
    </xf>
    <xf numFmtId="0" fontId="19" fillId="0" borderId="8" xfId="0" applyFont="1" applyBorder="1" applyAlignment="1">
      <alignment horizontal="left" vertical="center" wrapText="1"/>
    </xf>
    <xf numFmtId="165" fontId="32" fillId="3" borderId="9" xfId="0" applyNumberFormat="1" applyFont="1" applyFill="1" applyBorder="1" applyAlignment="1">
      <alignment horizontal="center"/>
    </xf>
    <xf numFmtId="0" fontId="19" fillId="0" borderId="7" xfId="0" applyFont="1" applyBorder="1" applyAlignment="1">
      <alignment horizontal="left" vertical="center" wrapText="1"/>
    </xf>
    <xf numFmtId="0" fontId="19" fillId="0" borderId="6" xfId="0" applyFont="1" applyBorder="1" applyAlignment="1">
      <alignment horizontal="left" vertical="center"/>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28" fillId="0" borderId="6" xfId="0" applyFont="1" applyBorder="1" applyAlignment="1">
      <alignmen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28" fillId="0" borderId="4" xfId="0" applyFont="1" applyBorder="1" applyAlignment="1">
      <alignment vertical="center" wrapText="1"/>
    </xf>
    <xf numFmtId="0" fontId="28" fillId="0" borderId="5" xfId="0" applyFont="1" applyBorder="1" applyAlignment="1">
      <alignment vertical="center" wrapText="1"/>
    </xf>
    <xf numFmtId="0" fontId="15" fillId="0" borderId="7" xfId="0" applyFont="1" applyBorder="1" applyAlignment="1">
      <alignment horizontal="right"/>
    </xf>
    <xf numFmtId="0" fontId="7" fillId="0" borderId="1" xfId="0" applyFont="1" applyBorder="1" applyAlignment="1">
      <alignment horizontal="left" vertical="center" wrapText="1"/>
    </xf>
    <xf numFmtId="0" fontId="19" fillId="0" borderId="9" xfId="0" applyFont="1" applyBorder="1" applyAlignment="1">
      <alignment horizontal="center" vertical="center"/>
    </xf>
    <xf numFmtId="1" fontId="19" fillId="0" borderId="9" xfId="0" applyNumberFormat="1" applyFont="1" applyBorder="1" applyAlignment="1">
      <alignment horizontal="center" vertical="center"/>
    </xf>
    <xf numFmtId="164" fontId="19" fillId="0" borderId="9" xfId="0" applyNumberFormat="1" applyFont="1" applyBorder="1" applyAlignment="1">
      <alignment horizontal="center" vertical="center"/>
    </xf>
    <xf numFmtId="1" fontId="19" fillId="0" borderId="13" xfId="0" applyNumberFormat="1" applyFont="1" applyBorder="1" applyAlignment="1">
      <alignment horizontal="center" vertical="center"/>
    </xf>
    <xf numFmtId="1" fontId="19" fillId="0" borderId="10" xfId="0" applyNumberFormat="1" applyFont="1" applyBorder="1" applyAlignment="1">
      <alignment horizontal="center" vertical="center"/>
    </xf>
    <xf numFmtId="2" fontId="19" fillId="0" borderId="13" xfId="0" applyNumberFormat="1" applyFont="1" applyBorder="1" applyAlignment="1">
      <alignment horizontal="center" vertical="center"/>
    </xf>
    <xf numFmtId="2" fontId="19" fillId="0" borderId="10" xfId="0" applyNumberFormat="1" applyFont="1" applyBorder="1" applyAlignment="1">
      <alignment horizontal="center" vertical="center"/>
    </xf>
    <xf numFmtId="0" fontId="19" fillId="0" borderId="13" xfId="0" applyFont="1" applyBorder="1" applyAlignment="1">
      <alignment horizontal="center" vertical="center"/>
    </xf>
    <xf numFmtId="0" fontId="19" fillId="0" borderId="10" xfId="0" applyFont="1" applyBorder="1" applyAlignment="1">
      <alignment horizontal="center" vertical="center"/>
    </xf>
    <xf numFmtId="164" fontId="19" fillId="0" borderId="13" xfId="0" applyNumberFormat="1" applyFont="1" applyBorder="1" applyAlignment="1">
      <alignment horizontal="center" vertical="center"/>
    </xf>
    <xf numFmtId="164" fontId="19" fillId="0" borderId="10" xfId="0" applyNumberFormat="1" applyFont="1" applyBorder="1" applyAlignment="1">
      <alignment horizontal="center" vertical="center"/>
    </xf>
    <xf numFmtId="2" fontId="19" fillId="0" borderId="9" xfId="0" applyNumberFormat="1" applyFont="1" applyBorder="1" applyAlignment="1">
      <alignment horizontal="center" vertical="center"/>
    </xf>
    <xf numFmtId="2" fontId="15" fillId="0" borderId="7" xfId="0" applyNumberFormat="1" applyFont="1" applyBorder="1"/>
    <xf numFmtId="165" fontId="15" fillId="0" borderId="7" xfId="0" applyNumberFormat="1" applyFont="1" applyBorder="1"/>
    <xf numFmtId="164" fontId="15" fillId="0" borderId="7" xfId="0" applyNumberFormat="1" applyFont="1" applyBorder="1"/>
    <xf numFmtId="1" fontId="15" fillId="0" borderId="7" xfId="0" applyNumberFormat="1" applyFont="1" applyBorder="1"/>
    <xf numFmtId="168" fontId="15" fillId="0" borderId="7" xfId="0" applyNumberFormat="1" applyFont="1" applyBorder="1"/>
    <xf numFmtId="164" fontId="15" fillId="0" borderId="8" xfId="0" applyNumberFormat="1" applyFont="1" applyBorder="1"/>
    <xf numFmtId="164" fontId="15" fillId="0" borderId="15" xfId="0" applyNumberFormat="1" applyFont="1" applyBorder="1"/>
    <xf numFmtId="167" fontId="15" fillId="0" borderId="7" xfId="0" applyNumberFormat="1" applyFont="1" applyBorder="1"/>
    <xf numFmtId="2" fontId="19" fillId="0" borderId="9" xfId="0" applyNumberFormat="1" applyFont="1" applyBorder="1" applyAlignment="1">
      <alignment horizontal="center" vertical="center" wrapText="1"/>
    </xf>
    <xf numFmtId="0" fontId="7" fillId="10" borderId="2" xfId="0" applyFont="1" applyFill="1" applyBorder="1" applyAlignment="1" applyProtection="1">
      <alignment horizontal="left"/>
      <protection locked="0"/>
    </xf>
    <xf numFmtId="0" fontId="19" fillId="0" borderId="9" xfId="0" applyFont="1" applyBorder="1" applyAlignment="1">
      <alignment vertical="center"/>
    </xf>
    <xf numFmtId="1" fontId="19" fillId="0" borderId="9" xfId="0" applyNumberFormat="1" applyFont="1" applyBorder="1" applyAlignment="1">
      <alignment vertical="center"/>
    </xf>
    <xf numFmtId="164" fontId="19" fillId="0" borderId="9" xfId="0" applyNumberFormat="1" applyFont="1" applyBorder="1" applyAlignment="1">
      <alignment vertical="center"/>
    </xf>
    <xf numFmtId="2" fontId="19" fillId="0" borderId="9" xfId="0" applyNumberFormat="1" applyFont="1" applyBorder="1" applyAlignment="1">
      <alignment vertical="center"/>
    </xf>
    <xf numFmtId="1" fontId="19" fillId="0" borderId="6" xfId="0" applyNumberFormat="1" applyFont="1" applyBorder="1" applyAlignment="1">
      <alignment horizontal="center" vertical="center"/>
    </xf>
    <xf numFmtId="1" fontId="19" fillId="0" borderId="4" xfId="0" applyNumberFormat="1" applyFont="1" applyBorder="1" applyAlignment="1">
      <alignment horizontal="center" vertical="center"/>
    </xf>
    <xf numFmtId="170" fontId="19" fillId="0" borderId="9" xfId="0" applyNumberFormat="1" applyFont="1" applyBorder="1" applyAlignment="1">
      <alignment horizontal="center" vertical="center"/>
    </xf>
    <xf numFmtId="0" fontId="23" fillId="0" borderId="0" xfId="0" applyFont="1"/>
    <xf numFmtId="0" fontId="27" fillId="0" borderId="0" xfId="0" applyFont="1" applyAlignment="1">
      <alignment horizontal="left" vertical="center"/>
    </xf>
    <xf numFmtId="0" fontId="27" fillId="0" borderId="0" xfId="0" applyFont="1" applyAlignment="1">
      <alignment horizontal="left" vertical="center" wrapText="1"/>
    </xf>
    <xf numFmtId="0" fontId="15" fillId="2" borderId="0" xfId="0" applyFont="1" applyFill="1"/>
    <xf numFmtId="0" fontId="16" fillId="2" borderId="0" xfId="0" applyFont="1" applyFill="1"/>
    <xf numFmtId="0" fontId="7" fillId="0" borderId="0" xfId="0" applyFont="1" applyBorder="1" applyAlignment="1" applyProtection="1"/>
    <xf numFmtId="0" fontId="38" fillId="0" borderId="0" xfId="0" applyFont="1" applyBorder="1" applyAlignment="1" applyProtection="1"/>
    <xf numFmtId="0" fontId="7" fillId="0" borderId="15" xfId="0" applyFont="1" applyBorder="1" applyAlignment="1" applyProtection="1"/>
    <xf numFmtId="0" fontId="15" fillId="0" borderId="0" xfId="0" applyFont="1" applyAlignment="1" applyProtection="1"/>
    <xf numFmtId="0" fontId="12" fillId="0" borderId="0" xfId="0" applyFont="1" applyAlignment="1" applyProtection="1">
      <alignment horizontal="left"/>
    </xf>
    <xf numFmtId="0" fontId="7" fillId="12" borderId="0" xfId="0" applyFont="1" applyFill="1" applyBorder="1" applyAlignment="1" applyProtection="1"/>
    <xf numFmtId="0" fontId="7" fillId="12" borderId="0" xfId="0" applyFont="1" applyFill="1" applyBorder="1" applyAlignment="1" applyProtection="1">
      <alignment horizontal="left"/>
    </xf>
    <xf numFmtId="0" fontId="7" fillId="0" borderId="0" xfId="0" applyFont="1" applyFill="1" applyBorder="1" applyAlignment="1" applyProtection="1"/>
    <xf numFmtId="0" fontId="7" fillId="0" borderId="0" xfId="0" applyFont="1" applyBorder="1" applyAlignment="1" applyProtection="1">
      <alignment horizontal="left"/>
    </xf>
    <xf numFmtId="0" fontId="7" fillId="0" borderId="0" xfId="0" applyFont="1" applyBorder="1" applyAlignment="1" applyProtection="1">
      <alignment horizontal="right"/>
    </xf>
    <xf numFmtId="0" fontId="15" fillId="0" borderId="0" xfId="0" applyFont="1" applyBorder="1" applyAlignment="1" applyProtection="1">
      <alignment horizontal="left"/>
    </xf>
    <xf numFmtId="0" fontId="6" fillId="0" borderId="0" xfId="0" applyFont="1" applyAlignment="1" applyProtection="1">
      <alignment wrapText="1"/>
    </xf>
    <xf numFmtId="0" fontId="7" fillId="0" borderId="3" xfId="0" applyFont="1" applyFill="1" applyBorder="1" applyAlignment="1" applyProtection="1"/>
    <xf numFmtId="0" fontId="19" fillId="0" borderId="5" xfId="0" applyFont="1" applyBorder="1" applyAlignment="1">
      <alignment horizontal="left" vertical="center" wrapText="1"/>
    </xf>
    <xf numFmtId="0" fontId="30" fillId="0" borderId="10"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9" xfId="0" applyFont="1" applyBorder="1" applyAlignment="1">
      <alignment horizontal="center" vertical="center" wrapText="1"/>
    </xf>
    <xf numFmtId="0" fontId="16" fillId="0" borderId="0" xfId="0" applyFont="1" applyAlignment="1">
      <alignment vertical="top"/>
    </xf>
    <xf numFmtId="0" fontId="7" fillId="9" borderId="0" xfId="0" applyFont="1" applyFill="1"/>
    <xf numFmtId="0" fontId="15" fillId="9" borderId="0" xfId="0" applyFont="1" applyFill="1"/>
    <xf numFmtId="0" fontId="19" fillId="0" borderId="0" xfId="0" applyFont="1" applyAlignment="1">
      <alignment vertical="center" wrapText="1"/>
    </xf>
    <xf numFmtId="0" fontId="30" fillId="0" borderId="12" xfId="0" applyFont="1" applyBorder="1" applyAlignment="1">
      <alignment horizontal="center" vertical="center" wrapText="1"/>
    </xf>
    <xf numFmtId="0" fontId="6" fillId="10" borderId="9" xfId="0" applyFont="1" applyFill="1" applyBorder="1" applyAlignment="1" applyProtection="1">
      <alignment horizontal="center"/>
      <protection locked="0"/>
    </xf>
    <xf numFmtId="0" fontId="15" fillId="5" borderId="0" xfId="0" applyFont="1" applyFill="1"/>
    <xf numFmtId="0" fontId="6" fillId="9" borderId="9" xfId="0" applyFont="1" applyFill="1" applyBorder="1" applyAlignment="1">
      <alignment horizontal="center"/>
    </xf>
    <xf numFmtId="0" fontId="6" fillId="10" borderId="12" xfId="0" applyFont="1" applyFill="1" applyBorder="1" applyAlignment="1" applyProtection="1">
      <alignment horizontal="center"/>
      <protection locked="0"/>
    </xf>
    <xf numFmtId="1" fontId="15" fillId="6" borderId="0" xfId="0" applyNumberFormat="1" applyFont="1" applyFill="1"/>
    <xf numFmtId="2" fontId="15" fillId="6" borderId="0" xfId="0" applyNumberFormat="1" applyFont="1" applyFill="1"/>
    <xf numFmtId="0" fontId="42" fillId="0" borderId="0" xfId="0" applyFont="1"/>
    <xf numFmtId="0" fontId="30" fillId="0" borderId="4" xfId="0" applyFont="1" applyBorder="1" applyAlignment="1">
      <alignment horizontal="center" vertical="center" wrapText="1"/>
    </xf>
    <xf numFmtId="1" fontId="15" fillId="4" borderId="14" xfId="0" applyNumberFormat="1" applyFont="1" applyFill="1" applyBorder="1"/>
    <xf numFmtId="1" fontId="15" fillId="4" borderId="10" xfId="0" applyNumberFormat="1" applyFont="1" applyFill="1" applyBorder="1"/>
    <xf numFmtId="165" fontId="15" fillId="0" borderId="0" xfId="0" applyNumberFormat="1" applyFont="1"/>
    <xf numFmtId="164" fontId="15" fillId="0" borderId="0" xfId="0" applyNumberFormat="1" applyFont="1"/>
    <xf numFmtId="2" fontId="15" fillId="0" borderId="0" xfId="0" applyNumberFormat="1" applyFont="1"/>
    <xf numFmtId="0" fontId="7" fillId="4" borderId="0" xfId="0" applyFont="1" applyFill="1" applyAlignment="1">
      <alignment horizontal="center" vertical="center"/>
    </xf>
    <xf numFmtId="165" fontId="15" fillId="4" borderId="0" xfId="0" applyNumberFormat="1" applyFont="1" applyFill="1"/>
    <xf numFmtId="1" fontId="15" fillId="4" borderId="0" xfId="0" applyNumberFormat="1" applyFont="1" applyFill="1"/>
    <xf numFmtId="1" fontId="15" fillId="0" borderId="11" xfId="0" applyNumberFormat="1" applyFont="1" applyBorder="1"/>
    <xf numFmtId="0" fontId="15" fillId="0" borderId="11" xfId="0" applyFont="1" applyBorder="1"/>
    <xf numFmtId="0" fontId="15" fillId="4" borderId="1" xfId="0" applyFont="1" applyFill="1" applyBorder="1"/>
    <xf numFmtId="0" fontId="15" fillId="4" borderId="0" xfId="0" applyFont="1" applyFill="1"/>
    <xf numFmtId="0" fontId="27" fillId="0" borderId="0" xfId="0" applyFont="1" applyAlignment="1">
      <alignment horizontal="center" vertical="center" wrapText="1"/>
    </xf>
    <xf numFmtId="166" fontId="6" fillId="9" borderId="9" xfId="0" applyNumberFormat="1" applyFont="1" applyFill="1" applyBorder="1" applyAlignment="1">
      <alignment horizontal="center"/>
    </xf>
    <xf numFmtId="0" fontId="6" fillId="5" borderId="0" xfId="0" applyFont="1" applyFill="1"/>
    <xf numFmtId="0" fontId="6" fillId="0" borderId="0" xfId="0" applyFont="1"/>
    <xf numFmtId="1" fontId="7" fillId="6" borderId="0" xfId="0" applyNumberFormat="1" applyFont="1" applyFill="1"/>
    <xf numFmtId="2" fontId="7" fillId="6" borderId="0" xfId="0" applyNumberFormat="1" applyFont="1" applyFill="1"/>
    <xf numFmtId="164" fontId="7" fillId="6" borderId="0" xfId="0" applyNumberFormat="1" applyFont="1" applyFill="1"/>
    <xf numFmtId="167" fontId="7" fillId="6" borderId="0" xfId="0" applyNumberFormat="1" applyFont="1" applyFill="1"/>
    <xf numFmtId="165" fontId="7" fillId="6" borderId="0" xfId="0" applyNumberFormat="1" applyFont="1" applyFill="1"/>
    <xf numFmtId="167" fontId="15" fillId="0" borderId="0" xfId="0" applyNumberFormat="1" applyFont="1"/>
    <xf numFmtId="3" fontId="15" fillId="0" borderId="0" xfId="0" applyNumberFormat="1" applyFont="1"/>
    <xf numFmtId="0" fontId="7" fillId="0" borderId="9" xfId="0" applyFont="1" applyBorder="1" applyAlignment="1">
      <alignment horizontal="center"/>
    </xf>
    <xf numFmtId="2" fontId="35" fillId="0" borderId="9" xfId="0" applyNumberFormat="1" applyFont="1" applyBorder="1" applyAlignment="1">
      <alignment horizontal="center" vertical="center"/>
    </xf>
    <xf numFmtId="165" fontId="35" fillId="0" borderId="9" xfId="0" applyNumberFormat="1" applyFont="1" applyBorder="1" applyAlignment="1">
      <alignment horizontal="center" vertical="center"/>
    </xf>
    <xf numFmtId="164" fontId="35" fillId="0" borderId="9" xfId="0" applyNumberFormat="1" applyFont="1" applyBorder="1" applyAlignment="1">
      <alignment horizontal="center" vertical="center"/>
    </xf>
    <xf numFmtId="0" fontId="35" fillId="0" borderId="9" xfId="0" applyFont="1" applyBorder="1" applyAlignment="1">
      <alignment horizontal="center" vertical="center"/>
    </xf>
    <xf numFmtId="1" fontId="35" fillId="0" borderId="9" xfId="0" applyNumberFormat="1" applyFont="1" applyBorder="1" applyAlignment="1">
      <alignment horizontal="center" vertical="center"/>
    </xf>
    <xf numFmtId="168" fontId="35" fillId="0" borderId="9" xfId="0" applyNumberFormat="1" applyFont="1" applyBorder="1" applyAlignment="1">
      <alignment horizontal="center" vertical="center" wrapText="1"/>
    </xf>
    <xf numFmtId="164" fontId="35" fillId="0" borderId="9" xfId="0" applyNumberFormat="1" applyFont="1" applyBorder="1" applyAlignment="1">
      <alignment horizontal="center" vertical="center" wrapText="1"/>
    </xf>
    <xf numFmtId="167" fontId="35" fillId="0" borderId="9" xfId="0" applyNumberFormat="1" applyFont="1" applyBorder="1" applyAlignment="1">
      <alignment horizontal="center" vertical="center"/>
    </xf>
    <xf numFmtId="0" fontId="35" fillId="0" borderId="9" xfId="0" applyFont="1" applyBorder="1" applyAlignment="1">
      <alignment horizontal="center" vertical="center" wrapText="1"/>
    </xf>
    <xf numFmtId="3" fontId="35" fillId="0" borderId="9" xfId="0" applyNumberFormat="1" applyFont="1" applyBorder="1" applyAlignment="1">
      <alignment horizontal="center" vertical="center"/>
    </xf>
    <xf numFmtId="2" fontId="35" fillId="0" borderId="9" xfId="0" applyNumberFormat="1" applyFont="1" applyBorder="1" applyAlignment="1">
      <alignment horizontal="center" vertical="center" wrapText="1"/>
    </xf>
    <xf numFmtId="0" fontId="19" fillId="0" borderId="9" xfId="0" applyFont="1" applyBorder="1" applyAlignment="1">
      <alignment horizontal="center" vertical="center" wrapText="1"/>
    </xf>
    <xf numFmtId="1" fontId="35" fillId="0" borderId="9" xfId="0" applyNumberFormat="1" applyFont="1" applyBorder="1" applyAlignment="1">
      <alignment horizontal="center" vertical="center" wrapText="1"/>
    </xf>
    <xf numFmtId="167" fontId="35" fillId="0" borderId="9" xfId="0" applyNumberFormat="1" applyFont="1" applyBorder="1" applyAlignment="1">
      <alignment horizontal="center" vertical="center" wrapText="1"/>
    </xf>
    <xf numFmtId="0" fontId="6" fillId="10" borderId="9" xfId="0" applyFont="1" applyFill="1" applyBorder="1" applyAlignment="1" applyProtection="1">
      <alignment horizontal="center" vertical="center"/>
      <protection locked="0"/>
    </xf>
    <xf numFmtId="164" fontId="30" fillId="0" borderId="9" xfId="0" applyNumberFormat="1" applyFont="1" applyBorder="1" applyAlignment="1">
      <alignment horizontal="center" vertical="center" wrapText="1"/>
    </xf>
    <xf numFmtId="165" fontId="30" fillId="0" borderId="9" xfId="0" applyNumberFormat="1" applyFont="1" applyBorder="1" applyAlignment="1">
      <alignment horizontal="center" vertical="center" wrapText="1"/>
    </xf>
    <xf numFmtId="0" fontId="32" fillId="3" borderId="0" xfId="0" applyFont="1" applyFill="1"/>
    <xf numFmtId="0" fontId="36" fillId="4" borderId="0" xfId="0" applyFont="1" applyFill="1"/>
    <xf numFmtId="1" fontId="36" fillId="4" borderId="0" xfId="0" applyNumberFormat="1" applyFont="1" applyFill="1"/>
    <xf numFmtId="169" fontId="15" fillId="0" borderId="0" xfId="0" applyNumberFormat="1" applyFont="1"/>
    <xf numFmtId="0" fontId="30" fillId="0" borderId="9" xfId="0" applyFont="1" applyBorder="1" applyAlignment="1">
      <alignment horizontal="center" vertical="center" wrapText="1"/>
    </xf>
    <xf numFmtId="0" fontId="19" fillId="0" borderId="9" xfId="0" applyNumberFormat="1" applyFont="1" applyBorder="1" applyAlignment="1">
      <alignment horizontal="center" vertical="center"/>
    </xf>
    <xf numFmtId="0" fontId="44" fillId="0" borderId="10" xfId="0" applyFont="1" applyBorder="1" applyAlignment="1">
      <alignment horizontal="center" vertical="center" wrapText="1"/>
    </xf>
    <xf numFmtId="0" fontId="43" fillId="0" borderId="9" xfId="0" applyFont="1" applyBorder="1" applyAlignment="1" applyProtection="1">
      <alignment horizontal="center" vertical="center" wrapText="1"/>
      <protection locked="0"/>
    </xf>
    <xf numFmtId="0" fontId="44" fillId="0" borderId="10" xfId="0" applyFont="1" applyBorder="1" applyAlignment="1">
      <alignment horizontal="center" vertical="center"/>
    </xf>
    <xf numFmtId="0" fontId="44" fillId="0" borderId="10" xfId="0" applyFont="1" applyBorder="1" applyAlignment="1" applyProtection="1">
      <alignment horizontal="center" vertical="center" wrapText="1"/>
      <protection locked="0"/>
    </xf>
    <xf numFmtId="0" fontId="43" fillId="0" borderId="9" xfId="0" applyFont="1" applyBorder="1" applyAlignment="1">
      <alignment horizontal="center" vertical="center"/>
    </xf>
    <xf numFmtId="0" fontId="44" fillId="0" borderId="9" xfId="0" applyFont="1" applyBorder="1" applyAlignment="1">
      <alignment horizontal="center" vertical="center" wrapText="1"/>
    </xf>
    <xf numFmtId="0" fontId="44" fillId="0" borderId="9" xfId="0" applyFont="1" applyBorder="1" applyAlignment="1" applyProtection="1">
      <alignment horizontal="center" vertical="center" wrapText="1"/>
      <protection locked="0"/>
    </xf>
    <xf numFmtId="0" fontId="43" fillId="0" borderId="9" xfId="0" applyFont="1" applyBorder="1" applyAlignment="1">
      <alignment horizontal="center" vertical="center" wrapText="1"/>
    </xf>
    <xf numFmtId="2" fontId="43" fillId="0" borderId="9" xfId="0" applyNumberFormat="1" applyFont="1" applyBorder="1" applyAlignment="1">
      <alignment horizontal="center" vertical="center"/>
    </xf>
    <xf numFmtId="164" fontId="43" fillId="0" borderId="9" xfId="0" applyNumberFormat="1" applyFont="1" applyBorder="1" applyAlignment="1">
      <alignment horizontal="center" vertical="center"/>
    </xf>
    <xf numFmtId="0" fontId="6" fillId="10" borderId="9" xfId="0" applyNumberFormat="1" applyFont="1" applyFill="1" applyBorder="1" applyAlignment="1" applyProtection="1">
      <alignment horizontal="center"/>
      <protection locked="0"/>
    </xf>
    <xf numFmtId="2" fontId="7" fillId="2" borderId="9" xfId="0" applyNumberFormat="1" applyFont="1" applyFill="1" applyBorder="1" applyAlignment="1">
      <alignment horizontal="center"/>
    </xf>
    <xf numFmtId="164" fontId="7" fillId="2" borderId="9" xfId="0" applyNumberFormat="1" applyFont="1" applyFill="1" applyBorder="1" applyAlignment="1">
      <alignment horizontal="center"/>
    </xf>
    <xf numFmtId="2" fontId="7" fillId="2" borderId="9" xfId="0" applyNumberFormat="1" applyFont="1" applyFill="1" applyBorder="1" applyAlignment="1">
      <alignment horizontal="center"/>
    </xf>
    <xf numFmtId="165" fontId="6" fillId="10" borderId="9" xfId="0" applyNumberFormat="1" applyFont="1" applyFill="1" applyBorder="1" applyAlignment="1" applyProtection="1">
      <alignment horizontal="center" vertical="center"/>
      <protection locked="0"/>
    </xf>
    <xf numFmtId="1" fontId="7" fillId="2" borderId="9" xfId="0" applyNumberFormat="1" applyFont="1" applyFill="1" applyBorder="1" applyAlignment="1">
      <alignment horizontal="center"/>
    </xf>
    <xf numFmtId="164" fontId="7" fillId="2" borderId="9" xfId="0" applyNumberFormat="1" applyFont="1" applyFill="1" applyBorder="1" applyAlignment="1">
      <alignment horizontal="center"/>
    </xf>
    <xf numFmtId="2" fontId="7" fillId="2" borderId="9" xfId="0" applyNumberFormat="1" applyFont="1" applyFill="1" applyBorder="1" applyAlignment="1">
      <alignment horizontal="center"/>
    </xf>
    <xf numFmtId="165" fontId="7" fillId="2" borderId="9" xfId="0" applyNumberFormat="1" applyFont="1" applyFill="1" applyBorder="1" applyAlignment="1">
      <alignment horizontal="center"/>
    </xf>
    <xf numFmtId="167" fontId="7" fillId="2" borderId="9" xfId="0" applyNumberFormat="1" applyFont="1" applyFill="1" applyBorder="1" applyAlignment="1">
      <alignment horizontal="center"/>
    </xf>
    <xf numFmtId="168" fontId="7" fillId="2" borderId="9" xfId="0" applyNumberFormat="1" applyFont="1" applyFill="1" applyBorder="1" applyAlignment="1">
      <alignment horizontal="center"/>
    </xf>
    <xf numFmtId="165" fontId="6" fillId="10" borderId="9" xfId="0" applyNumberFormat="1" applyFont="1" applyFill="1" applyBorder="1" applyAlignment="1" applyProtection="1">
      <alignment horizontal="center"/>
      <protection locked="0"/>
    </xf>
    <xf numFmtId="165" fontId="32" fillId="3" borderId="9" xfId="0" applyNumberFormat="1" applyFont="1" applyFill="1" applyBorder="1" applyAlignment="1">
      <alignment horizontal="center"/>
    </xf>
    <xf numFmtId="0" fontId="6" fillId="10" borderId="9" xfId="0" applyFont="1" applyFill="1" applyBorder="1" applyAlignment="1" applyProtection="1">
      <alignment horizontal="center"/>
      <protection locked="0"/>
    </xf>
    <xf numFmtId="0" fontId="6" fillId="10" borderId="12" xfId="0" applyFont="1" applyFill="1" applyBorder="1" applyAlignment="1" applyProtection="1">
      <alignment horizontal="center"/>
      <protection locked="0"/>
    </xf>
    <xf numFmtId="0" fontId="6" fillId="10" borderId="9" xfId="0" applyFont="1" applyFill="1" applyBorder="1" applyAlignment="1" applyProtection="1">
      <alignment horizontal="center" vertical="center"/>
      <protection locked="0"/>
    </xf>
    <xf numFmtId="0" fontId="6" fillId="10" borderId="9" xfId="0" applyNumberFormat="1" applyFont="1" applyFill="1" applyBorder="1" applyAlignment="1" applyProtection="1">
      <alignment horizontal="center"/>
      <protection locked="0"/>
    </xf>
    <xf numFmtId="0" fontId="6" fillId="10" borderId="9" xfId="0" applyNumberFormat="1" applyFont="1" applyFill="1" applyBorder="1" applyAlignment="1" applyProtection="1">
      <alignment horizontal="center" vertical="center"/>
      <protection locked="0"/>
    </xf>
    <xf numFmtId="165" fontId="6" fillId="10" borderId="12" xfId="0" applyNumberFormat="1" applyFont="1" applyFill="1" applyBorder="1" applyAlignment="1" applyProtection="1">
      <alignment horizontal="center" vertical="center"/>
      <protection locked="0"/>
    </xf>
    <xf numFmtId="171" fontId="6" fillId="10" borderId="9" xfId="0" applyNumberFormat="1" applyFont="1" applyFill="1" applyBorder="1" applyAlignment="1" applyProtection="1">
      <alignment horizontal="center"/>
      <protection locked="0"/>
    </xf>
    <xf numFmtId="0" fontId="27" fillId="0" borderId="0" xfId="0" applyFont="1" applyAlignment="1">
      <alignment horizontal="left" vertical="center" wrapText="1"/>
    </xf>
    <xf numFmtId="0" fontId="15" fillId="0" borderId="0" xfId="0" applyFont="1" applyAlignment="1">
      <alignment horizontal="left"/>
    </xf>
    <xf numFmtId="0" fontId="40" fillId="0" borderId="0" xfId="0" applyFont="1" applyAlignment="1">
      <alignment horizontal="right" vertical="center"/>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19" fillId="0" borderId="15" xfId="0" applyFont="1" applyBorder="1" applyAlignment="1">
      <alignment horizontal="left" vertical="center" wrapText="1"/>
    </xf>
    <xf numFmtId="0" fontId="19" fillId="0" borderId="4" xfId="0" applyFont="1" applyBorder="1" applyAlignment="1">
      <alignment horizontal="left" vertical="center" wrapText="1"/>
    </xf>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6" fillId="0" borderId="0" xfId="0" applyFont="1" applyAlignment="1">
      <alignment horizontal="left" vertical="top"/>
    </xf>
    <xf numFmtId="0" fontId="27" fillId="0" borderId="7" xfId="0" applyFont="1" applyBorder="1" applyAlignment="1">
      <alignment horizontal="left" vertical="center" wrapText="1"/>
    </xf>
    <xf numFmtId="0" fontId="7" fillId="0" borderId="2" xfId="0" applyFont="1" applyBorder="1" applyAlignment="1">
      <alignment horizontal="left" vertical="center" wrapText="1"/>
    </xf>
    <xf numFmtId="0" fontId="6" fillId="0" borderId="7" xfId="0" applyFont="1" applyBorder="1" applyAlignment="1">
      <alignment horizontal="center" vertical="top"/>
    </xf>
    <xf numFmtId="0" fontId="6" fillId="0" borderId="0" xfId="0" applyFont="1" applyBorder="1" applyAlignment="1">
      <alignment horizontal="center" vertical="top"/>
    </xf>
    <xf numFmtId="0" fontId="6" fillId="10" borderId="2" xfId="0" applyFont="1" applyFill="1" applyBorder="1" applyAlignment="1" applyProtection="1">
      <alignment horizontal="left"/>
      <protection locked="0"/>
    </xf>
    <xf numFmtId="0" fontId="7" fillId="10" borderId="0" xfId="0" applyFont="1" applyFill="1" applyBorder="1" applyAlignment="1" applyProtection="1">
      <alignment horizontal="left"/>
      <protection locked="0"/>
    </xf>
    <xf numFmtId="0" fontId="7" fillId="10" borderId="3" xfId="0" applyFont="1" applyFill="1" applyBorder="1" applyAlignment="1" applyProtection="1">
      <alignment horizontal="left"/>
      <protection locked="0"/>
    </xf>
    <xf numFmtId="0" fontId="7" fillId="0" borderId="7"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6" fillId="0" borderId="3" xfId="0" applyFont="1" applyBorder="1" applyAlignment="1">
      <alignment horizontal="left" vertical="center" wrapText="1"/>
    </xf>
    <xf numFmtId="14" fontId="7" fillId="10" borderId="2" xfId="0" applyNumberFormat="1" applyFont="1" applyFill="1" applyBorder="1" applyAlignment="1" applyProtection="1">
      <alignment horizontal="left"/>
      <protection locked="0"/>
    </xf>
    <xf numFmtId="0" fontId="7" fillId="10" borderId="2" xfId="0" applyFont="1" applyFill="1" applyBorder="1" applyAlignment="1" applyProtection="1">
      <alignment horizontal="left"/>
      <protection locked="0"/>
    </xf>
    <xf numFmtId="0" fontId="6" fillId="0" borderId="12" xfId="0" applyFont="1" applyBorder="1" applyAlignment="1">
      <alignment horizontal="left" wrapText="1"/>
    </xf>
    <xf numFmtId="0" fontId="6" fillId="0" borderId="3" xfId="0" applyFont="1" applyBorder="1" applyAlignment="1">
      <alignment horizontal="left" wrapText="1"/>
    </xf>
    <xf numFmtId="0" fontId="6" fillId="0" borderId="11" xfId="0" applyFont="1" applyBorder="1" applyAlignment="1">
      <alignment horizontal="left" wrapText="1"/>
    </xf>
    <xf numFmtId="0" fontId="7" fillId="10" borderId="2" xfId="0" applyFont="1" applyFill="1" applyBorder="1" applyAlignment="1" applyProtection="1">
      <alignment horizontal="left"/>
    </xf>
    <xf numFmtId="1" fontId="15" fillId="0" borderId="0" xfId="0" applyNumberFormat="1" applyFont="1" applyAlignment="1">
      <alignment horizontal="center"/>
    </xf>
    <xf numFmtId="0" fontId="6" fillId="10" borderId="2" xfId="0" applyFont="1" applyFill="1" applyBorder="1" applyAlignment="1" applyProtection="1">
      <alignment horizontal="left"/>
    </xf>
    <xf numFmtId="0" fontId="6" fillId="0" borderId="2" xfId="0" applyFont="1" applyBorder="1" applyAlignment="1">
      <alignment horizontal="left" vertical="center" wrapText="1"/>
    </xf>
    <xf numFmtId="0" fontId="7" fillId="0" borderId="0" xfId="0" applyFont="1" applyBorder="1" applyAlignment="1">
      <alignment horizontal="right"/>
    </xf>
    <xf numFmtId="0" fontId="7" fillId="0" borderId="0" xfId="0" applyFont="1" applyAlignment="1" applyProtection="1">
      <alignment horizontal="left"/>
    </xf>
    <xf numFmtId="0" fontId="7" fillId="0" borderId="4" xfId="0" applyFont="1" applyBorder="1" applyAlignment="1">
      <alignment horizontal="left" vertical="center" wrapText="1"/>
    </xf>
    <xf numFmtId="0" fontId="7" fillId="2" borderId="12" xfId="0" applyFont="1" applyFill="1" applyBorder="1" applyAlignment="1">
      <alignment horizontal="left"/>
    </xf>
    <xf numFmtId="0" fontId="7" fillId="2" borderId="11" xfId="0" applyFont="1" applyFill="1" applyBorder="1" applyAlignment="1">
      <alignment horizontal="left"/>
    </xf>
    <xf numFmtId="0" fontId="19" fillId="0" borderId="6" xfId="0" applyFont="1" applyBorder="1" applyAlignment="1">
      <alignment horizontal="left" wrapText="1"/>
    </xf>
    <xf numFmtId="0" fontId="19" fillId="0" borderId="8" xfId="0" applyFont="1" applyBorder="1" applyAlignment="1">
      <alignment horizontal="left" wrapText="1"/>
    </xf>
    <xf numFmtId="0" fontId="19" fillId="0" borderId="12" xfId="0" applyFont="1" applyBorder="1" applyAlignment="1">
      <alignment horizontal="center" wrapText="1"/>
    </xf>
    <xf numFmtId="0" fontId="19" fillId="0" borderId="11" xfId="0" applyFont="1" applyBorder="1" applyAlignment="1">
      <alignment horizont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5" xfId="0" applyFont="1" applyBorder="1" applyAlignment="1">
      <alignment horizontal="center" vertical="center"/>
    </xf>
    <xf numFmtId="0" fontId="19" fillId="0" borderId="4" xfId="0" applyFont="1" applyBorder="1" applyAlignment="1">
      <alignment horizontal="left" wrapText="1"/>
    </xf>
    <xf numFmtId="0" fontId="19" fillId="0" borderId="5" xfId="0" applyFont="1" applyBorder="1" applyAlignment="1">
      <alignment horizontal="left" wrapText="1"/>
    </xf>
    <xf numFmtId="0" fontId="30" fillId="0" borderId="10"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textRotation="90" wrapText="1"/>
    </xf>
    <xf numFmtId="0" fontId="30" fillId="0" borderId="9" xfId="0" applyFont="1" applyBorder="1" applyAlignment="1">
      <alignment horizontal="center" vertical="center" textRotation="90"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19" fillId="0" borderId="12" xfId="0" applyFont="1" applyBorder="1" applyAlignment="1">
      <alignment horizontal="left" wrapText="1"/>
    </xf>
    <xf numFmtId="0" fontId="19" fillId="0" borderId="11" xfId="0" applyFont="1" applyBorder="1" applyAlignment="1">
      <alignment horizontal="left"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0" borderId="5" xfId="0" applyFont="1" applyBorder="1" applyAlignment="1">
      <alignment horizontal="left" vertical="center" wrapText="1"/>
    </xf>
    <xf numFmtId="0" fontId="15" fillId="4" borderId="1" xfId="0" applyFont="1" applyFill="1" applyBorder="1" applyAlignment="1">
      <alignment horizontal="center"/>
    </xf>
    <xf numFmtId="0" fontId="15" fillId="4" borderId="0" xfId="0" applyFont="1" applyFill="1" applyAlignment="1">
      <alignment horizontal="center"/>
    </xf>
    <xf numFmtId="0" fontId="15" fillId="4" borderId="15" xfId="0" applyFont="1" applyFill="1" applyBorder="1" applyAlignment="1">
      <alignment horizontal="center"/>
    </xf>
    <xf numFmtId="0" fontId="40" fillId="0" borderId="2" xfId="0" applyFont="1" applyBorder="1" applyAlignment="1">
      <alignment horizontal="right"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43" fillId="0" borderId="10" xfId="0" applyFont="1" applyBorder="1" applyAlignment="1">
      <alignment horizontal="center" vertical="center" wrapText="1"/>
    </xf>
    <xf numFmtId="0" fontId="43" fillId="0" borderId="9"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7" fillId="0" borderId="5" xfId="0" applyFont="1" applyBorder="1" applyAlignment="1">
      <alignment horizontal="left" vertical="top" wrapText="1"/>
    </xf>
    <xf numFmtId="0" fontId="7" fillId="7" borderId="4" xfId="0" applyFont="1" applyFill="1" applyBorder="1" applyAlignment="1">
      <alignment horizontal="center"/>
    </xf>
    <xf numFmtId="0" fontId="7" fillId="7" borderId="5" xfId="0" applyFont="1" applyFill="1" applyBorder="1" applyAlignment="1">
      <alignment horizontal="center"/>
    </xf>
    <xf numFmtId="0" fontId="26" fillId="0" borderId="0" xfId="0" applyFont="1" applyAlignment="1">
      <alignment horizontal="right" vertical="center"/>
    </xf>
    <xf numFmtId="0" fontId="35" fillId="0" borderId="4" xfId="0" applyFont="1" applyBorder="1" applyAlignment="1">
      <alignment horizontal="center" vertical="center"/>
    </xf>
    <xf numFmtId="0" fontId="35" fillId="0" borderId="2" xfId="0" applyFont="1" applyBorder="1" applyAlignment="1">
      <alignment horizontal="center" vertical="center"/>
    </xf>
    <xf numFmtId="0" fontId="35" fillId="0" borderId="5" xfId="0" applyFont="1" applyBorder="1" applyAlignment="1">
      <alignment horizontal="center" vertical="center"/>
    </xf>
    <xf numFmtId="49" fontId="30" fillId="0" borderId="10" xfId="0" applyNumberFormat="1" applyFont="1" applyBorder="1" applyAlignment="1">
      <alignment horizontal="center" vertical="center" textRotation="90" wrapText="1"/>
    </xf>
    <xf numFmtId="49" fontId="30" fillId="0" borderId="9" xfId="0" applyNumberFormat="1" applyFont="1" applyBorder="1" applyAlignment="1">
      <alignment horizontal="center" vertical="center" textRotation="90" wrapText="1"/>
    </xf>
    <xf numFmtId="0" fontId="7" fillId="8" borderId="13" xfId="0" applyFont="1" applyFill="1" applyBorder="1" applyAlignment="1">
      <alignment horizontal="center" vertical="center" textRotation="90" wrapText="1"/>
    </xf>
    <xf numFmtId="0" fontId="7" fillId="8" borderId="14" xfId="0" applyFont="1" applyFill="1" applyBorder="1" applyAlignment="1">
      <alignment horizontal="center" vertical="center" textRotation="90" wrapText="1"/>
    </xf>
    <xf numFmtId="0" fontId="7" fillId="8" borderId="10" xfId="0" applyFont="1" applyFill="1" applyBorder="1" applyAlignment="1">
      <alignment horizontal="center" vertical="center" textRotation="90" wrapText="1"/>
    </xf>
    <xf numFmtId="0" fontId="7" fillId="8" borderId="6" xfId="0" applyFont="1" applyFill="1" applyBorder="1" applyAlignment="1">
      <alignment horizontal="center" vertical="center" textRotation="90" wrapText="1"/>
    </xf>
    <xf numFmtId="0" fontId="7" fillId="8" borderId="1" xfId="0" applyFont="1" applyFill="1" applyBorder="1" applyAlignment="1">
      <alignment horizontal="center" vertical="center" textRotation="90" wrapText="1"/>
    </xf>
    <xf numFmtId="0" fontId="7" fillId="8" borderId="4" xfId="0" applyFont="1" applyFill="1" applyBorder="1" applyAlignment="1">
      <alignment horizontal="center" vertical="center" textRotation="90" wrapText="1"/>
    </xf>
    <xf numFmtId="2" fontId="7" fillId="8" borderId="13" xfId="0" applyNumberFormat="1" applyFont="1" applyFill="1" applyBorder="1" applyAlignment="1">
      <alignment horizontal="center" vertical="center" textRotation="90" wrapText="1"/>
    </xf>
    <xf numFmtId="2" fontId="7" fillId="8" borderId="14" xfId="0" applyNumberFormat="1" applyFont="1" applyFill="1" applyBorder="1" applyAlignment="1">
      <alignment horizontal="center" vertical="center" textRotation="90" wrapText="1"/>
    </xf>
    <xf numFmtId="2" fontId="7" fillId="8" borderId="10" xfId="0" applyNumberFormat="1" applyFont="1" applyFill="1" applyBorder="1" applyAlignment="1">
      <alignment horizontal="center" vertical="center" textRotation="90" wrapText="1"/>
    </xf>
    <xf numFmtId="0" fontId="7" fillId="7" borderId="1" xfId="0" applyFont="1" applyFill="1" applyBorder="1" applyAlignment="1">
      <alignment horizontal="center"/>
    </xf>
    <xf numFmtId="0" fontId="7" fillId="7" borderId="0" xfId="0" applyFont="1" applyFill="1" applyAlignment="1">
      <alignment horizont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cellXfs>
  <cellStyles count="1">
    <cellStyle name="Normal" xfId="0" builtinId="0"/>
  </cellStyles>
  <dxfs count="453">
    <dxf>
      <font>
        <b/>
        <i val="0"/>
        <color rgb="FFC00000"/>
      </font>
    </dxf>
    <dxf>
      <font>
        <b/>
        <i val="0"/>
        <color rgb="FFC00000"/>
      </font>
    </dxf>
    <dxf>
      <font>
        <b/>
        <i val="0"/>
        <color rgb="FFC00000"/>
      </font>
    </dxf>
    <dxf>
      <font>
        <b/>
        <i val="0"/>
        <color rgb="FFC00000"/>
      </font>
    </dxf>
    <dxf>
      <font>
        <b/>
        <i val="0"/>
        <color rgb="FFC00000"/>
      </font>
    </dxf>
    <dxf>
      <font>
        <b/>
        <i val="0"/>
        <strike val="0"/>
        <color rgb="FFC00000"/>
      </font>
    </dxf>
    <dxf>
      <font>
        <b/>
        <i val="0"/>
        <color rgb="FFC00000"/>
      </font>
    </dxf>
    <dxf>
      <font>
        <b/>
        <i val="0"/>
        <color rgb="FFC00000"/>
      </font>
    </dxf>
    <dxf>
      <font>
        <b/>
        <i val="0"/>
        <color rgb="FFC00000"/>
      </font>
    </dxf>
    <dxf>
      <font>
        <b/>
        <i val="0"/>
        <color rgb="FFC00000"/>
      </font>
    </dxf>
    <dxf>
      <font>
        <b/>
        <i val="0"/>
        <color rgb="FFC00000"/>
      </font>
    </dxf>
    <dxf>
      <font>
        <b/>
        <i val="0"/>
        <strike val="0"/>
        <color rgb="FFC00000"/>
      </font>
    </dxf>
    <dxf>
      <font>
        <color rgb="FFFF0000"/>
      </font>
      <numFmt numFmtId="167" formatCode="0.0000"/>
    </dxf>
    <dxf>
      <font>
        <color rgb="FFFF0000"/>
      </font>
      <numFmt numFmtId="167" formatCode="0.0000"/>
    </dxf>
    <dxf>
      <font>
        <color rgb="FFFF0000"/>
      </font>
      <numFmt numFmtId="164" formatCode="0.000"/>
    </dxf>
    <dxf>
      <font>
        <color rgb="FFFF0000"/>
      </font>
      <numFmt numFmtId="164" formatCode="0.000"/>
    </dxf>
    <dxf>
      <font>
        <color rgb="FFFF0000"/>
      </font>
      <numFmt numFmtId="2" formatCode="0.00"/>
    </dxf>
    <dxf>
      <font>
        <color rgb="FFFF0000"/>
      </font>
      <numFmt numFmtId="2" formatCode="0.00"/>
    </dxf>
    <dxf>
      <font>
        <color rgb="FFFF0000"/>
      </font>
      <numFmt numFmtId="2" formatCode="0.00"/>
    </dxf>
    <dxf>
      <font>
        <color rgb="FFFF0000"/>
      </font>
      <numFmt numFmtId="164" formatCode="0.000"/>
    </dxf>
    <dxf>
      <font>
        <color rgb="FFFF0000"/>
      </font>
      <numFmt numFmtId="164" formatCode="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7" formatCode="0.0000"/>
    </dxf>
    <dxf>
      <font>
        <color rgb="FFFF0000"/>
      </font>
      <numFmt numFmtId="2" formatCode="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7" formatCode="0.0000"/>
    </dxf>
    <dxf>
      <font>
        <color rgb="FFFF0000"/>
      </font>
      <numFmt numFmtId="167" formatCode="0.0000"/>
    </dxf>
    <dxf>
      <font>
        <color rgb="FFFF0000"/>
      </font>
      <numFmt numFmtId="167" formatCode="0.0000"/>
    </dxf>
    <dxf>
      <font>
        <color rgb="FFFF0000"/>
      </font>
      <numFmt numFmtId="168" formatCode="0.00000"/>
    </dxf>
    <dxf>
      <font>
        <color rgb="FFFF0000"/>
      </font>
      <numFmt numFmtId="168" formatCode="0.00000"/>
    </dxf>
    <dxf>
      <font>
        <color rgb="FFFF0000"/>
      </font>
      <numFmt numFmtId="168" formatCode="0.00000"/>
    </dxf>
    <dxf>
      <font>
        <color rgb="FFFF0000"/>
      </font>
      <numFmt numFmtId="168" formatCode="0.00000"/>
    </dxf>
    <dxf>
      <font>
        <color rgb="FFFF0000"/>
      </font>
      <numFmt numFmtId="168" formatCode="0.00000"/>
    </dxf>
    <dxf>
      <font>
        <color rgb="FFFF0000"/>
      </font>
      <numFmt numFmtId="168" formatCode="0.00000"/>
    </dxf>
    <dxf>
      <font>
        <color rgb="FFFF0000"/>
      </font>
      <numFmt numFmtId="168" formatCode="0.00000"/>
    </dxf>
    <dxf>
      <font>
        <color rgb="FFFF0000"/>
      </font>
      <numFmt numFmtId="168" formatCode="0.0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0" formatCode="General"/>
    </dxf>
    <dxf>
      <font>
        <color rgb="FFFF0000"/>
      </font>
      <numFmt numFmtId="0" formatCode="General"/>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2" formatCode="0.00"/>
    </dxf>
    <dxf>
      <font>
        <color rgb="FFFF0000"/>
      </font>
      <numFmt numFmtId="2" formatCode="0.00"/>
    </dxf>
    <dxf>
      <font>
        <color rgb="FFFF0000"/>
      </font>
      <numFmt numFmtId="2" formatCode="0.00"/>
    </dxf>
    <dxf>
      <font>
        <color rgb="FFFF0000"/>
      </font>
      <numFmt numFmtId="2" formatCode="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0" formatCode="General"/>
    </dxf>
    <dxf>
      <font>
        <color rgb="FFFF0000"/>
      </font>
      <numFmt numFmtId="0" formatCode="General"/>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7" formatCode="0.0000"/>
    </dxf>
    <dxf>
      <font>
        <color rgb="FFFF0000"/>
      </font>
      <numFmt numFmtId="167" formatCode="0.0000"/>
    </dxf>
    <dxf>
      <font>
        <color rgb="FFFF0000"/>
      </font>
      <numFmt numFmtId="167" formatCode="0.0000"/>
    </dxf>
    <dxf>
      <font>
        <color rgb="FFFF0000"/>
      </font>
      <numFmt numFmtId="168" formatCode="0.00000"/>
    </dxf>
    <dxf>
      <font>
        <color rgb="FFFF0000"/>
      </font>
      <numFmt numFmtId="168" formatCode="0.00000"/>
    </dxf>
    <dxf>
      <font>
        <color rgb="FFFF0000"/>
      </font>
      <numFmt numFmtId="168" formatCode="0.00000"/>
    </dxf>
    <dxf>
      <font>
        <color rgb="FFFF0000"/>
      </font>
      <numFmt numFmtId="168" formatCode="0.00000"/>
    </dxf>
    <dxf>
      <font>
        <color rgb="FFFF0000"/>
      </font>
      <numFmt numFmtId="168" formatCode="0.00000"/>
    </dxf>
    <dxf>
      <font>
        <color rgb="FFFF0000"/>
      </font>
      <numFmt numFmtId="168" formatCode="0.00000"/>
    </dxf>
    <dxf>
      <font>
        <color rgb="FFFF0000"/>
      </font>
      <numFmt numFmtId="168" formatCode="0.00000"/>
    </dxf>
    <dxf>
      <font>
        <color rgb="FFFF0000"/>
      </font>
      <numFmt numFmtId="168" formatCode="0.0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7" formatCode="0.0000"/>
    </dxf>
    <dxf>
      <font>
        <color rgb="FFFF0000"/>
      </font>
      <numFmt numFmtId="167" formatCode="0.0000"/>
    </dxf>
    <dxf>
      <font>
        <color rgb="FFFF0000"/>
      </font>
      <numFmt numFmtId="164" formatCode="0.000"/>
    </dxf>
    <dxf>
      <font>
        <color rgb="FFFF0000"/>
      </font>
      <numFmt numFmtId="164" formatCode="0.000"/>
    </dxf>
    <dxf>
      <font>
        <color rgb="FFFF0000"/>
      </font>
      <numFmt numFmtId="2" formatCode="0.00"/>
    </dxf>
    <dxf>
      <font>
        <color rgb="FFFF0000"/>
      </font>
      <numFmt numFmtId="2" formatCode="0.00"/>
    </dxf>
    <dxf>
      <font>
        <color rgb="FFFF0000"/>
      </font>
      <numFmt numFmtId="2" formatCode="0.00"/>
    </dxf>
    <dxf>
      <font>
        <color rgb="FFFF0000"/>
      </font>
      <numFmt numFmtId="164" formatCode="0.000"/>
    </dxf>
    <dxf>
      <font>
        <color rgb="FFFF0000"/>
      </font>
      <numFmt numFmtId="164" formatCode="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2" formatCode="0.00"/>
    </dxf>
    <dxf>
      <font>
        <color rgb="FFFF0000"/>
      </font>
      <numFmt numFmtId="2" formatCode="0.00"/>
    </dxf>
    <dxf>
      <font>
        <color rgb="FFFF0000"/>
      </font>
      <numFmt numFmtId="2" formatCode="0.00"/>
    </dxf>
    <dxf>
      <font>
        <color rgb="FFFF0000"/>
      </font>
      <numFmt numFmtId="2" formatCode="0.00"/>
    </dxf>
    <dxf>
      <font>
        <color rgb="FFFF0000"/>
      </font>
      <numFmt numFmtId="2" formatCode="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b/>
        <i val="0"/>
        <strike val="0"/>
        <color rgb="FFFF0000"/>
      </font>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7" formatCode="0.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7" formatCode="0.0000"/>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0" formatCode="General"/>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numFmt numFmtId="164" formatCode="0.000"/>
    </dxf>
    <dxf>
      <font>
        <color rgb="FFFF0000"/>
      </font>
    </dxf>
    <dxf>
      <font>
        <color rgb="FFFF0000"/>
      </font>
      <numFmt numFmtId="164" formatCode="0.000"/>
    </dxf>
    <dxf>
      <font>
        <color rgb="FFFF0000"/>
      </font>
      <numFmt numFmtId="164" formatCode="0.000"/>
    </dxf>
    <dxf>
      <font>
        <color rgb="FFFF0000"/>
      </font>
      <numFmt numFmtId="164" formatCode="0.000"/>
    </dxf>
    <dxf>
      <font>
        <color rgb="FF9C0006"/>
      </font>
      <numFmt numFmtId="167" formatCode="0.0000"/>
    </dxf>
    <dxf>
      <font>
        <color rgb="FF9C0006"/>
      </font>
      <numFmt numFmtId="167" formatCode="0.0000"/>
    </dxf>
    <dxf>
      <font>
        <color rgb="FF9C0006"/>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0" formatCode="General"/>
    </dxf>
    <dxf>
      <font>
        <color rgb="FFFF0000"/>
      </font>
      <numFmt numFmtId="0" formatCode="General"/>
    </dxf>
    <dxf>
      <font>
        <color rgb="FFFF0000"/>
      </font>
      <numFmt numFmtId="0" formatCode="General"/>
    </dxf>
    <dxf>
      <font>
        <color rgb="FFFF0000"/>
      </font>
    </dxf>
    <dxf>
      <font>
        <color rgb="FFFF0000"/>
      </font>
    </dxf>
    <dxf>
      <font>
        <color rgb="FFFF0000"/>
      </font>
    </dxf>
    <dxf>
      <font>
        <b/>
        <i val="0"/>
        <strike val="0"/>
        <color rgb="FFFF0000"/>
      </font>
    </dxf>
    <dxf>
      <font>
        <color rgb="FFFF0000"/>
      </font>
      <numFmt numFmtId="0" formatCode="General"/>
    </dxf>
    <dxf>
      <font>
        <color rgb="FFFF0000"/>
      </font>
      <numFmt numFmtId="0" formatCode="General"/>
    </dxf>
    <dxf>
      <font>
        <color rgb="FFFF0000"/>
      </font>
      <numFmt numFmtId="0" formatCode="General"/>
    </dxf>
    <dxf>
      <font>
        <b val="0"/>
        <i val="0"/>
        <strike val="0"/>
        <color rgb="FFFF0000"/>
      </font>
      <numFmt numFmtId="164" formatCode="0.000"/>
    </dxf>
    <dxf>
      <font>
        <b/>
        <i val="0"/>
        <strike val="0"/>
        <color rgb="FFFF0000"/>
      </font>
    </dxf>
    <dxf>
      <font>
        <color rgb="FFFF0000"/>
      </font>
    </dxf>
    <dxf>
      <font>
        <color rgb="FFFF0000"/>
      </font>
    </dxf>
    <dxf>
      <font>
        <color rgb="FFFF0000"/>
      </font>
    </dxf>
    <dxf>
      <font>
        <color rgb="FFFF0000"/>
      </font>
      <numFmt numFmtId="164" formatCode="0.000"/>
    </dxf>
    <dxf>
      <font>
        <strike val="0"/>
        <color rgb="FFFF0000"/>
      </font>
      <numFmt numFmtId="164" formatCode="0.000"/>
    </dxf>
    <dxf>
      <font>
        <color rgb="FFFF0000"/>
      </font>
    </dxf>
    <dxf>
      <font>
        <color rgb="FFFF0000"/>
      </font>
    </dxf>
    <dxf>
      <font>
        <color rgb="FFFF0000"/>
      </font>
      <numFmt numFmtId="0" formatCode="General"/>
    </dxf>
    <dxf>
      <font>
        <color rgb="FFFF0000"/>
      </font>
      <numFmt numFmtId="167" formatCode="0.0000"/>
    </dxf>
    <dxf>
      <font>
        <color rgb="FFFF0000"/>
      </font>
      <numFmt numFmtId="164" formatCode="0.000"/>
    </dxf>
    <dxf>
      <font>
        <color rgb="FF9C0006"/>
      </font>
      <numFmt numFmtId="167" formatCode="0.0000"/>
    </dxf>
    <dxf>
      <font>
        <color rgb="FFFF0000"/>
      </font>
      <numFmt numFmtId="164" formatCode="0.000"/>
    </dxf>
    <dxf>
      <font>
        <color rgb="FFFF0000"/>
      </font>
      <numFmt numFmtId="164" formatCode="0.000"/>
    </dxf>
    <dxf>
      <font>
        <color rgb="FFFF0000"/>
      </font>
      <numFmt numFmtId="164" formatCode="0.000"/>
    </dxf>
    <dxf>
      <font>
        <color rgb="FF9C0006"/>
      </font>
      <numFmt numFmtId="167" formatCode="0.0000"/>
    </dxf>
    <dxf>
      <font>
        <color rgb="FF9C0006"/>
      </font>
      <numFmt numFmtId="167" formatCode="0.0000"/>
    </dxf>
    <dxf>
      <font>
        <color rgb="FF9C0006"/>
      </font>
      <numFmt numFmtId="167" formatCode="0.0000"/>
    </dxf>
    <dxf>
      <font>
        <color rgb="FFFF0000"/>
      </font>
      <numFmt numFmtId="167" formatCode="0.0000"/>
    </dxf>
    <dxf>
      <font>
        <color rgb="FFFF0000"/>
      </font>
      <numFmt numFmtId="167" formatCode="0.0000"/>
    </dxf>
    <dxf>
      <font>
        <color rgb="FFFF0000"/>
      </font>
      <numFmt numFmtId="167" formatCode="0.0000"/>
    </dxf>
    <dxf>
      <font>
        <color rgb="FFFF0000"/>
      </font>
      <numFmt numFmtId="0" formatCode="General"/>
    </dxf>
    <dxf>
      <font>
        <color rgb="FFFF0000"/>
      </font>
      <numFmt numFmtId="0" formatCode="General"/>
    </dxf>
    <dxf>
      <font>
        <color rgb="FFFF0000"/>
      </font>
      <numFmt numFmtId="0" formatCode="General"/>
    </dxf>
    <dxf>
      <font>
        <color rgb="FFFF0000"/>
      </font>
    </dxf>
    <dxf>
      <font>
        <color rgb="FFFF0000"/>
      </font>
    </dxf>
    <dxf>
      <font>
        <color rgb="FFFF0000"/>
      </font>
    </dxf>
    <dxf>
      <font>
        <b/>
        <i val="0"/>
        <strike val="0"/>
        <color rgb="FFFF0000"/>
      </font>
    </dxf>
    <dxf>
      <font>
        <color rgb="FFFF0000"/>
      </font>
      <numFmt numFmtId="0" formatCode="General"/>
    </dxf>
    <dxf>
      <font>
        <color rgb="FFFF0000"/>
      </font>
      <numFmt numFmtId="0" formatCode="General"/>
    </dxf>
    <dxf>
      <font>
        <color rgb="FFFF0000"/>
      </font>
      <numFmt numFmtId="0" formatCode="General"/>
    </dxf>
    <dxf>
      <font>
        <b val="0"/>
        <i val="0"/>
        <strike val="0"/>
        <color rgb="FFFF0000"/>
      </font>
      <numFmt numFmtId="164" formatCode="0.000"/>
    </dxf>
    <dxf>
      <font>
        <b/>
        <i val="0"/>
        <strike val="0"/>
        <color rgb="FFFF0000"/>
      </font>
    </dxf>
    <dxf>
      <font>
        <color rgb="FFFF0000"/>
      </font>
    </dxf>
    <dxf>
      <font>
        <color rgb="FFFF0000"/>
      </font>
    </dxf>
    <dxf>
      <font>
        <color rgb="FFFF0000"/>
      </font>
    </dxf>
    <dxf>
      <font>
        <color rgb="FFFF0000"/>
      </font>
      <numFmt numFmtId="164" formatCode="0.000"/>
    </dxf>
    <dxf>
      <font>
        <strike val="0"/>
        <color rgb="FFFF0000"/>
      </font>
      <numFmt numFmtId="164" formatCode="0.000"/>
    </dxf>
    <dxf>
      <font>
        <color rgb="FFFF0000"/>
      </font>
    </dxf>
    <dxf>
      <font>
        <color rgb="FFFF0000"/>
      </font>
    </dxf>
    <dxf>
      <font>
        <color rgb="FFFF0000"/>
      </font>
      <numFmt numFmtId="0" formatCode="General"/>
    </dxf>
    <dxf>
      <font>
        <color rgb="FFFF0000"/>
      </font>
      <numFmt numFmtId="167" formatCode="0.0000"/>
    </dxf>
    <dxf>
      <font>
        <color rgb="FFFF0000"/>
      </font>
      <numFmt numFmtId="164" formatCode="0.000"/>
    </dxf>
    <dxf>
      <font>
        <color rgb="FF9C0006"/>
      </font>
      <numFmt numFmtId="167" formatCode="0.0000"/>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s>
  <tableStyles count="0" defaultTableStyle="TableStyleMedium9" defaultPivotStyle="PivotStyleLight16"/>
  <colors>
    <mruColors>
      <color rgb="FFEEF0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33618</xdr:colOff>
      <xdr:row>0</xdr:row>
      <xdr:rowOff>22412</xdr:rowOff>
    </xdr:from>
    <xdr:ext cx="503816" cy="1185508"/>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8" y="22412"/>
          <a:ext cx="503816" cy="1185508"/>
        </a:xfrm>
        <a:prstGeom prst="rect">
          <a:avLst/>
        </a:prstGeom>
      </xdr:spPr>
    </xdr:pic>
    <xdr:clientData/>
  </xdr:oneCellAnchor>
  <xdr:twoCellAnchor>
    <xdr:from>
      <xdr:col>1</xdr:col>
      <xdr:colOff>83820</xdr:colOff>
      <xdr:row>12</xdr:row>
      <xdr:rowOff>109031</xdr:rowOff>
    </xdr:from>
    <xdr:to>
      <xdr:col>4</xdr:col>
      <xdr:colOff>95906</xdr:colOff>
      <xdr:row>16</xdr:row>
      <xdr:rowOff>68209</xdr:rowOff>
    </xdr:to>
    <xdr:sp macro="" textlink="">
      <xdr:nvSpPr>
        <xdr:cNvPr id="3" name="Text Box 9">
          <a:extLst>
            <a:ext uri="{FF2B5EF4-FFF2-40B4-BE49-F238E27FC236}">
              <a16:creationId xmlns:a16="http://schemas.microsoft.com/office/drawing/2014/main" id="{00000000-0008-0000-0000-000003000000}"/>
            </a:ext>
          </a:extLst>
        </xdr:cNvPr>
        <xdr:cNvSpPr txBox="1">
          <a:spLocks noChangeArrowheads="1"/>
        </xdr:cNvSpPr>
      </xdr:nvSpPr>
      <xdr:spPr bwMode="auto">
        <a:xfrm>
          <a:off x="739140" y="2303591"/>
          <a:ext cx="1978046" cy="690698"/>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000" b="1" i="0" strike="noStrike">
              <a:solidFill>
                <a:srgbClr val="000000"/>
              </a:solidFill>
              <a:latin typeface="Arial"/>
              <a:cs typeface="Arial"/>
            </a:rPr>
            <a:t>Clean Water Services</a:t>
          </a:r>
        </a:p>
        <a:p>
          <a:pPr algn="l" rtl="0">
            <a:defRPr sz="1000"/>
          </a:pPr>
          <a:r>
            <a:rPr lang="en-US" sz="1000" b="0" i="0" strike="noStrike">
              <a:solidFill>
                <a:srgbClr val="000000"/>
              </a:solidFill>
              <a:latin typeface="Arial"/>
              <a:cs typeface="Arial"/>
            </a:rPr>
            <a:t>Industrial Stormwater</a:t>
          </a:r>
        </a:p>
        <a:p>
          <a:pPr algn="l" rtl="0">
            <a:defRPr sz="1000"/>
          </a:pPr>
          <a:r>
            <a:rPr lang="en-US" sz="1000" b="0" i="0" strike="noStrike">
              <a:solidFill>
                <a:srgbClr val="000000"/>
              </a:solidFill>
              <a:latin typeface="Arial"/>
              <a:cs typeface="Arial"/>
            </a:rPr>
            <a:t>2550 SW Hillsboro Hwy.</a:t>
          </a:r>
        </a:p>
        <a:p>
          <a:pPr algn="l" rtl="0">
            <a:defRPr sz="1000"/>
          </a:pPr>
          <a:r>
            <a:rPr lang="en-US" sz="1000" b="0" i="0" strike="noStrike">
              <a:solidFill>
                <a:srgbClr val="000000"/>
              </a:solidFill>
              <a:latin typeface="Arial"/>
              <a:cs typeface="Arial"/>
            </a:rPr>
            <a:t>Hillsboro, OR 97123</a:t>
          </a:r>
        </a:p>
      </xdr:txBody>
    </xdr:sp>
    <xdr:clientData/>
  </xdr:twoCellAnchor>
  <xdr:twoCellAnchor>
    <xdr:from>
      <xdr:col>5</xdr:col>
      <xdr:colOff>175132</xdr:colOff>
      <xdr:row>12</xdr:row>
      <xdr:rowOff>107125</xdr:rowOff>
    </xdr:from>
    <xdr:to>
      <xdr:col>9</xdr:col>
      <xdr:colOff>9525</xdr:colOff>
      <xdr:row>26</xdr:row>
      <xdr:rowOff>76199</xdr:rowOff>
    </xdr:to>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3451732" y="2301685"/>
          <a:ext cx="2455673" cy="2529394"/>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000" b="1" i="0" strike="noStrike">
              <a:solidFill>
                <a:srgbClr val="000000"/>
              </a:solidFill>
              <a:latin typeface="Arial"/>
              <a:cs typeface="Arial"/>
            </a:rPr>
            <a:t>City of Portland</a:t>
          </a:r>
        </a:p>
        <a:p>
          <a:pPr algn="l" rtl="0">
            <a:defRPr sz="1000"/>
          </a:pPr>
          <a:r>
            <a:rPr lang="en-US" sz="1000" b="0" i="0" strike="noStrike">
              <a:solidFill>
                <a:srgbClr val="000000"/>
              </a:solidFill>
              <a:latin typeface="Arial"/>
              <a:cs typeface="Arial"/>
            </a:rPr>
            <a:t>Industrial Stormwater Section</a:t>
          </a:r>
        </a:p>
        <a:p>
          <a:pPr algn="l" rtl="0">
            <a:defRPr sz="1000"/>
          </a:pPr>
          <a:r>
            <a:rPr lang="en-US" sz="1000" b="0" i="0" strike="noStrike">
              <a:solidFill>
                <a:srgbClr val="000000"/>
              </a:solidFill>
              <a:latin typeface="Arial"/>
              <a:cs typeface="Arial"/>
            </a:rPr>
            <a:t>Water Pollution Control Lab</a:t>
          </a:r>
        </a:p>
        <a:p>
          <a:pPr algn="l" rtl="0">
            <a:defRPr sz="1000"/>
          </a:pPr>
          <a:r>
            <a:rPr lang="en-US" sz="1000" b="0" i="0" strike="noStrike">
              <a:solidFill>
                <a:srgbClr val="000000"/>
              </a:solidFill>
              <a:latin typeface="Arial"/>
              <a:cs typeface="Arial"/>
            </a:rPr>
            <a:t>6543 N Burlington Ave.</a:t>
          </a:r>
        </a:p>
        <a:p>
          <a:pPr algn="l" rtl="0">
            <a:defRPr sz="1000"/>
          </a:pPr>
          <a:r>
            <a:rPr lang="en-US" sz="1000" b="0" i="0" strike="noStrike">
              <a:solidFill>
                <a:srgbClr val="000000"/>
              </a:solidFill>
              <a:latin typeface="Arial"/>
              <a:cs typeface="Arial"/>
            </a:rPr>
            <a:t>Portland, OR 97203</a:t>
          </a:r>
        </a:p>
      </xdr:txBody>
    </xdr:sp>
    <xdr:clientData/>
  </xdr:twoCellAnchor>
  <xdr:twoCellAnchor>
    <xdr:from>
      <xdr:col>10</xdr:col>
      <xdr:colOff>185811</xdr:colOff>
      <xdr:row>12</xdr:row>
      <xdr:rowOff>93791</xdr:rowOff>
    </xdr:from>
    <xdr:to>
      <xdr:col>11</xdr:col>
      <xdr:colOff>1120397</xdr:colOff>
      <xdr:row>16</xdr:row>
      <xdr:rowOff>9154</xdr:rowOff>
    </xdr:to>
    <xdr:sp macro="" textlink="">
      <xdr:nvSpPr>
        <xdr:cNvPr id="5" name="Text Box 11">
          <a:extLst>
            <a:ext uri="{FF2B5EF4-FFF2-40B4-BE49-F238E27FC236}">
              <a16:creationId xmlns:a16="http://schemas.microsoft.com/office/drawing/2014/main" id="{00000000-0008-0000-0000-000005000000}"/>
            </a:ext>
          </a:extLst>
        </xdr:cNvPr>
        <xdr:cNvSpPr txBox="1">
          <a:spLocks noChangeArrowheads="1"/>
        </xdr:cNvSpPr>
      </xdr:nvSpPr>
      <xdr:spPr bwMode="auto">
        <a:xfrm>
          <a:off x="6739011" y="2288351"/>
          <a:ext cx="1125086" cy="646883"/>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000" b="1" i="0" strike="noStrike">
              <a:solidFill>
                <a:srgbClr val="000000"/>
              </a:solidFill>
              <a:latin typeface="Arial"/>
              <a:cs typeface="Arial"/>
            </a:rPr>
            <a:t>City of Eugene</a:t>
          </a:r>
        </a:p>
        <a:p>
          <a:pPr algn="l" rtl="0">
            <a:defRPr sz="1000"/>
          </a:pPr>
          <a:r>
            <a:rPr lang="en-US" sz="1000" b="0" i="0" strike="noStrike">
              <a:solidFill>
                <a:srgbClr val="000000"/>
              </a:solidFill>
              <a:latin typeface="Arial"/>
              <a:cs typeface="Arial"/>
            </a:rPr>
            <a:t>Industrial Source Control</a:t>
          </a:r>
        </a:p>
        <a:p>
          <a:pPr algn="l" rtl="0">
            <a:defRPr sz="1000"/>
          </a:pPr>
          <a:r>
            <a:rPr lang="en-US" sz="1000" b="0" i="0" strike="noStrike">
              <a:solidFill>
                <a:srgbClr val="000000"/>
              </a:solidFill>
              <a:latin typeface="Arial"/>
              <a:cs typeface="Arial"/>
            </a:rPr>
            <a:t>410 River Ave.</a:t>
          </a:r>
        </a:p>
        <a:p>
          <a:pPr algn="l" rtl="0">
            <a:defRPr sz="1000"/>
          </a:pPr>
          <a:r>
            <a:rPr lang="en-US" sz="1000" b="0" i="0" strike="noStrike">
              <a:solidFill>
                <a:srgbClr val="000000"/>
              </a:solidFill>
              <a:latin typeface="Arial"/>
              <a:cs typeface="Arial"/>
            </a:rPr>
            <a:t>Eugene, OR 97404</a:t>
          </a:r>
        </a:p>
      </xdr:txBody>
    </xdr:sp>
    <xdr:clientData/>
  </xdr:twoCellAnchor>
  <xdr:oneCellAnchor>
    <xdr:from>
      <xdr:col>0</xdr:col>
      <xdr:colOff>33618</xdr:colOff>
      <xdr:row>0</xdr:row>
      <xdr:rowOff>22412</xdr:rowOff>
    </xdr:from>
    <xdr:ext cx="503816" cy="1185508"/>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8" y="22412"/>
          <a:ext cx="503816" cy="118550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33618</xdr:colOff>
      <xdr:row>0</xdr:row>
      <xdr:rowOff>22412</xdr:rowOff>
    </xdr:from>
    <xdr:to>
      <xdr:col>1</xdr:col>
      <xdr:colOff>400947</xdr:colOff>
      <xdr:row>6</xdr:row>
      <xdr:rowOff>21105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8" y="22412"/>
          <a:ext cx="500679" cy="12121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106680</xdr:colOff>
          <xdr:row>30</xdr:row>
          <xdr:rowOff>220980</xdr:rowOff>
        </xdr:from>
        <xdr:to>
          <xdr:col>3</xdr:col>
          <xdr:colOff>487680</xdr:colOff>
          <xdr:row>33</xdr:row>
          <xdr:rowOff>7620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Original Signature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30</xdr:row>
          <xdr:rowOff>220980</xdr:rowOff>
        </xdr:from>
        <xdr:to>
          <xdr:col>26</xdr:col>
          <xdr:colOff>205740</xdr:colOff>
          <xdr:row>33</xdr:row>
          <xdr:rowOff>7620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pH field sheets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594360</xdr:colOff>
          <xdr:row>30</xdr:row>
          <xdr:rowOff>220980</xdr:rowOff>
        </xdr:from>
        <xdr:to>
          <xdr:col>10</xdr:col>
          <xdr:colOff>655320</xdr:colOff>
          <xdr:row>33</xdr:row>
          <xdr:rowOff>7620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QA/QC form Lab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30</xdr:row>
          <xdr:rowOff>220980</xdr:rowOff>
        </xdr:from>
        <xdr:to>
          <xdr:col>5</xdr:col>
          <xdr:colOff>434340</xdr:colOff>
          <xdr:row>33</xdr:row>
          <xdr:rowOff>7620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Laboratory Reports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30</xdr:row>
          <xdr:rowOff>213360</xdr:rowOff>
        </xdr:from>
        <xdr:to>
          <xdr:col>8</xdr:col>
          <xdr:colOff>457200</xdr:colOff>
          <xdr:row>33</xdr:row>
          <xdr:rowOff>22860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Chain of Custody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617220</xdr:colOff>
          <xdr:row>13</xdr:row>
          <xdr:rowOff>7620</xdr:rowOff>
        </xdr:from>
        <xdr:to>
          <xdr:col>10</xdr:col>
          <xdr:colOff>365760</xdr:colOff>
          <xdr:row>14</xdr:row>
          <xdr:rowOff>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13</xdr:row>
          <xdr:rowOff>7620</xdr:rowOff>
        </xdr:from>
        <xdr:to>
          <xdr:col>11</xdr:col>
          <xdr:colOff>7620</xdr:colOff>
          <xdr:row>14</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13</xdr:row>
          <xdr:rowOff>7620</xdr:rowOff>
        </xdr:from>
        <xdr:to>
          <xdr:col>11</xdr:col>
          <xdr:colOff>441960</xdr:colOff>
          <xdr:row>14</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13</xdr:row>
          <xdr:rowOff>7620</xdr:rowOff>
        </xdr:from>
        <xdr:to>
          <xdr:col>11</xdr:col>
          <xdr:colOff>838200</xdr:colOff>
          <xdr:row>14</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18</xdr:row>
          <xdr:rowOff>99060</xdr:rowOff>
        </xdr:from>
        <xdr:to>
          <xdr:col>11</xdr:col>
          <xdr:colOff>914400</xdr:colOff>
          <xdr:row>18</xdr:row>
          <xdr:rowOff>251460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City of Eugene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17</xdr:row>
          <xdr:rowOff>190500</xdr:rowOff>
        </xdr:from>
        <xdr:to>
          <xdr:col>12</xdr:col>
          <xdr:colOff>281940</xdr:colOff>
          <xdr:row>18</xdr:row>
          <xdr:rowOff>68580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City of Portland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0</xdr:rowOff>
        </xdr:from>
        <xdr:to>
          <xdr:col>25</xdr:col>
          <xdr:colOff>228600</xdr:colOff>
          <xdr:row>17</xdr:row>
          <xdr:rowOff>144780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Clean Water Services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33617</xdr:colOff>
      <xdr:row>0</xdr:row>
      <xdr:rowOff>22412</xdr:rowOff>
    </xdr:from>
    <xdr:ext cx="505161" cy="1216100"/>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7" name="Picture 6">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9" name="Picture 8">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11" name="Picture 10">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12" name="Picture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1283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13" name="Picture 12">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1283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1283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15" name="Picture 14">
          <a:extLst>
            <a:ext uri="{FF2B5EF4-FFF2-40B4-BE49-F238E27FC236}">
              <a16:creationId xmlns:a16="http://schemas.microsoft.com/office/drawing/2014/main" id="{00000000-0008-0000-0200-00000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128312"/>
          <a:ext cx="505161" cy="12161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33617</xdr:colOff>
      <xdr:row>0</xdr:row>
      <xdr:rowOff>22412</xdr:rowOff>
    </xdr:from>
    <xdr:ext cx="505161" cy="1216100"/>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257852"/>
          <a:ext cx="505161" cy="1216100"/>
        </a:xfrm>
        <a:prstGeom prst="rect">
          <a:avLst/>
        </a:prstGeom>
      </xdr:spPr>
    </xdr:pic>
    <xdr:clientData/>
  </xdr:oneCellAnchor>
  <xdr:oneCellAnchor>
    <xdr:from>
      <xdr:col>0</xdr:col>
      <xdr:colOff>33617</xdr:colOff>
      <xdr:row>47</xdr:row>
      <xdr:rowOff>22412</xdr:rowOff>
    </xdr:from>
    <xdr:ext cx="505161" cy="1216100"/>
    <xdr:pic>
      <xdr:nvPicPr>
        <xdr:cNvPr id="5" name="Picture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257852"/>
          <a:ext cx="505161" cy="1216100"/>
        </a:xfrm>
        <a:prstGeom prst="rect">
          <a:avLst/>
        </a:prstGeom>
      </xdr:spPr>
    </xdr:pic>
    <xdr:clientData/>
  </xdr:oneCellAnchor>
  <xdr:oneCellAnchor>
    <xdr:from>
      <xdr:col>20</xdr:col>
      <xdr:colOff>33617</xdr:colOff>
      <xdr:row>0</xdr:row>
      <xdr:rowOff>22412</xdr:rowOff>
    </xdr:from>
    <xdr:ext cx="505161" cy="1216100"/>
    <xdr:pic>
      <xdr:nvPicPr>
        <xdr:cNvPr id="6" name="Picture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00877" y="22412"/>
          <a:ext cx="505161" cy="1216100"/>
        </a:xfrm>
        <a:prstGeom prst="rect">
          <a:avLst/>
        </a:prstGeom>
      </xdr:spPr>
    </xdr:pic>
    <xdr:clientData/>
  </xdr:oneCellAnchor>
  <xdr:oneCellAnchor>
    <xdr:from>
      <xdr:col>20</xdr:col>
      <xdr:colOff>33617</xdr:colOff>
      <xdr:row>0</xdr:row>
      <xdr:rowOff>22412</xdr:rowOff>
    </xdr:from>
    <xdr:ext cx="505161" cy="1216100"/>
    <xdr:pic>
      <xdr:nvPicPr>
        <xdr:cNvPr id="7" name="Picture 6">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00877" y="22412"/>
          <a:ext cx="505161" cy="1216100"/>
        </a:xfrm>
        <a:prstGeom prst="rect">
          <a:avLst/>
        </a:prstGeom>
      </xdr:spPr>
    </xdr:pic>
    <xdr:clientData/>
  </xdr:oneCellAnchor>
  <xdr:oneCellAnchor>
    <xdr:from>
      <xdr:col>20</xdr:col>
      <xdr:colOff>33617</xdr:colOff>
      <xdr:row>47</xdr:row>
      <xdr:rowOff>22412</xdr:rowOff>
    </xdr:from>
    <xdr:ext cx="505161" cy="1216100"/>
    <xdr:pic>
      <xdr:nvPicPr>
        <xdr:cNvPr id="8" name="Picture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00877" y="9257852"/>
          <a:ext cx="505161" cy="1216100"/>
        </a:xfrm>
        <a:prstGeom prst="rect">
          <a:avLst/>
        </a:prstGeom>
      </xdr:spPr>
    </xdr:pic>
    <xdr:clientData/>
  </xdr:oneCellAnchor>
  <xdr:oneCellAnchor>
    <xdr:from>
      <xdr:col>20</xdr:col>
      <xdr:colOff>33617</xdr:colOff>
      <xdr:row>47</xdr:row>
      <xdr:rowOff>22412</xdr:rowOff>
    </xdr:from>
    <xdr:ext cx="505161" cy="1216100"/>
    <xdr:pic>
      <xdr:nvPicPr>
        <xdr:cNvPr id="9" name="Picture 8">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00877" y="9257852"/>
          <a:ext cx="505161" cy="12161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33617</xdr:colOff>
      <xdr:row>0</xdr:row>
      <xdr:rowOff>22412</xdr:rowOff>
    </xdr:from>
    <xdr:ext cx="505161" cy="1216100"/>
    <xdr:pic>
      <xdr:nvPicPr>
        <xdr:cNvPr id="7" name="Picture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9" name="Picture 8">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113072"/>
          <a:ext cx="505161" cy="1216100"/>
        </a:xfrm>
        <a:prstGeom prst="rect">
          <a:avLst/>
        </a:prstGeom>
      </xdr:spPr>
    </xdr:pic>
    <xdr:clientData/>
  </xdr:oneCellAnchor>
  <xdr:oneCellAnchor>
    <xdr:from>
      <xdr:col>0</xdr:col>
      <xdr:colOff>33617</xdr:colOff>
      <xdr:row>0</xdr:row>
      <xdr:rowOff>22412</xdr:rowOff>
    </xdr:from>
    <xdr:ext cx="505161" cy="1216100"/>
    <xdr:pic>
      <xdr:nvPicPr>
        <xdr:cNvPr id="11" name="Picture 10">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12" name="Picture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33617</xdr:colOff>
      <xdr:row>0</xdr:row>
      <xdr:rowOff>22412</xdr:rowOff>
    </xdr:from>
    <xdr:ext cx="505161" cy="1216100"/>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196892"/>
          <a:ext cx="505161" cy="1216100"/>
        </a:xfrm>
        <a:prstGeom prst="rect">
          <a:avLst/>
        </a:prstGeom>
      </xdr:spPr>
    </xdr:pic>
    <xdr:clientData/>
  </xdr:oneCellAnchor>
  <xdr:oneCellAnchor>
    <xdr:from>
      <xdr:col>0</xdr:col>
      <xdr:colOff>33617</xdr:colOff>
      <xdr:row>0</xdr:row>
      <xdr:rowOff>22412</xdr:rowOff>
    </xdr:from>
    <xdr:ext cx="505161" cy="1216100"/>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5" name="Picture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6" name="Picture 5">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47</xdr:row>
      <xdr:rowOff>22412</xdr:rowOff>
    </xdr:from>
    <xdr:ext cx="505161" cy="1216100"/>
    <xdr:pic>
      <xdr:nvPicPr>
        <xdr:cNvPr id="7" name="Picture 6">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212132"/>
          <a:ext cx="505161" cy="1216100"/>
        </a:xfrm>
        <a:prstGeom prst="rect">
          <a:avLst/>
        </a:prstGeom>
      </xdr:spPr>
    </xdr:pic>
    <xdr:clientData/>
  </xdr:oneCellAnchor>
  <xdr:oneCellAnchor>
    <xdr:from>
      <xdr:col>0</xdr:col>
      <xdr:colOff>33617</xdr:colOff>
      <xdr:row>0</xdr:row>
      <xdr:rowOff>22412</xdr:rowOff>
    </xdr:from>
    <xdr:ext cx="505161" cy="1216100"/>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9" name="Picture 8">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33617</xdr:colOff>
      <xdr:row>0</xdr:row>
      <xdr:rowOff>22412</xdr:rowOff>
    </xdr:from>
    <xdr:ext cx="505161" cy="1216100"/>
    <xdr:pic>
      <xdr:nvPicPr>
        <xdr:cNvPr id="6" name="Picture 5">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11</xdr:col>
      <xdr:colOff>33617</xdr:colOff>
      <xdr:row>0</xdr:row>
      <xdr:rowOff>22412</xdr:rowOff>
    </xdr:from>
    <xdr:ext cx="505161" cy="1216100"/>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22</xdr:col>
      <xdr:colOff>33617</xdr:colOff>
      <xdr:row>0</xdr:row>
      <xdr:rowOff>22412</xdr:rowOff>
    </xdr:from>
    <xdr:ext cx="505161" cy="1216100"/>
    <xdr:pic>
      <xdr:nvPicPr>
        <xdr:cNvPr id="10" name="Picture 9">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44</xdr:row>
      <xdr:rowOff>22412</xdr:rowOff>
    </xdr:from>
    <xdr:ext cx="505161" cy="1216100"/>
    <xdr:pic>
      <xdr:nvPicPr>
        <xdr:cNvPr id="27" name="Picture 26">
          <a:extLst>
            <a:ext uri="{FF2B5EF4-FFF2-40B4-BE49-F238E27FC236}">
              <a16:creationId xmlns:a16="http://schemas.microsoft.com/office/drawing/2014/main" id="{00000000-0008-0000-0600-00001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11</xdr:col>
      <xdr:colOff>33617</xdr:colOff>
      <xdr:row>44</xdr:row>
      <xdr:rowOff>22412</xdr:rowOff>
    </xdr:from>
    <xdr:ext cx="505161" cy="1216100"/>
    <xdr:pic>
      <xdr:nvPicPr>
        <xdr:cNvPr id="28" name="Picture 27">
          <a:extLst>
            <a:ext uri="{FF2B5EF4-FFF2-40B4-BE49-F238E27FC236}">
              <a16:creationId xmlns:a16="http://schemas.microsoft.com/office/drawing/2014/main" id="{00000000-0008-0000-0600-00001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29767" y="22412"/>
          <a:ext cx="505161" cy="1216100"/>
        </a:xfrm>
        <a:prstGeom prst="rect">
          <a:avLst/>
        </a:prstGeom>
      </xdr:spPr>
    </xdr:pic>
    <xdr:clientData/>
  </xdr:oneCellAnchor>
  <xdr:oneCellAnchor>
    <xdr:from>
      <xdr:col>22</xdr:col>
      <xdr:colOff>33617</xdr:colOff>
      <xdr:row>44</xdr:row>
      <xdr:rowOff>22412</xdr:rowOff>
    </xdr:from>
    <xdr:ext cx="505161" cy="1216100"/>
    <xdr:pic>
      <xdr:nvPicPr>
        <xdr:cNvPr id="29" name="Picture 28">
          <a:extLst>
            <a:ext uri="{FF2B5EF4-FFF2-40B4-BE49-F238E27FC236}">
              <a16:creationId xmlns:a16="http://schemas.microsoft.com/office/drawing/2014/main" id="{00000000-0008-0000-06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16392" y="22412"/>
          <a:ext cx="505161" cy="1216100"/>
        </a:xfrm>
        <a:prstGeom prst="rect">
          <a:avLst/>
        </a:prstGeom>
      </xdr:spPr>
    </xdr:pic>
    <xdr:clientData/>
  </xdr:oneCellAnchor>
  <xdr:oneCellAnchor>
    <xdr:from>
      <xdr:col>0</xdr:col>
      <xdr:colOff>33617</xdr:colOff>
      <xdr:row>44</xdr:row>
      <xdr:rowOff>22412</xdr:rowOff>
    </xdr:from>
    <xdr:ext cx="505161" cy="1216100"/>
    <xdr:pic>
      <xdr:nvPicPr>
        <xdr:cNvPr id="14" name="Picture 13">
          <a:extLst>
            <a:ext uri="{FF2B5EF4-FFF2-40B4-BE49-F238E27FC236}">
              <a16:creationId xmlns:a16="http://schemas.microsoft.com/office/drawing/2014/main" id="{00000000-0008-0000-06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11</xdr:col>
      <xdr:colOff>33617</xdr:colOff>
      <xdr:row>44</xdr:row>
      <xdr:rowOff>22412</xdr:rowOff>
    </xdr:from>
    <xdr:ext cx="505161" cy="1216100"/>
    <xdr:pic>
      <xdr:nvPicPr>
        <xdr:cNvPr id="15" name="Picture 14">
          <a:extLst>
            <a:ext uri="{FF2B5EF4-FFF2-40B4-BE49-F238E27FC236}">
              <a16:creationId xmlns:a16="http://schemas.microsoft.com/office/drawing/2014/main" id="{00000000-0008-0000-0600-00000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29767" y="22412"/>
          <a:ext cx="505161" cy="1216100"/>
        </a:xfrm>
        <a:prstGeom prst="rect">
          <a:avLst/>
        </a:prstGeom>
      </xdr:spPr>
    </xdr:pic>
    <xdr:clientData/>
  </xdr:oneCellAnchor>
  <xdr:oneCellAnchor>
    <xdr:from>
      <xdr:col>22</xdr:col>
      <xdr:colOff>33617</xdr:colOff>
      <xdr:row>44</xdr:row>
      <xdr:rowOff>22412</xdr:rowOff>
    </xdr:from>
    <xdr:ext cx="505161" cy="1216100"/>
    <xdr:pic>
      <xdr:nvPicPr>
        <xdr:cNvPr id="16" name="Picture 15">
          <a:extLst>
            <a:ext uri="{FF2B5EF4-FFF2-40B4-BE49-F238E27FC236}">
              <a16:creationId xmlns:a16="http://schemas.microsoft.com/office/drawing/2014/main" id="{00000000-0008-0000-0600-000010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16392" y="22412"/>
          <a:ext cx="505161" cy="1216100"/>
        </a:xfrm>
        <a:prstGeom prst="rect">
          <a:avLst/>
        </a:prstGeom>
      </xdr:spPr>
    </xdr:pic>
    <xdr:clientData/>
  </xdr:oneCellAnchor>
  <xdr:oneCellAnchor>
    <xdr:from>
      <xdr:col>0</xdr:col>
      <xdr:colOff>33617</xdr:colOff>
      <xdr:row>0</xdr:row>
      <xdr:rowOff>22412</xdr:rowOff>
    </xdr:from>
    <xdr:ext cx="505161" cy="1216100"/>
    <xdr:pic>
      <xdr:nvPicPr>
        <xdr:cNvPr id="11" name="Picture 10">
          <a:extLst>
            <a:ext uri="{FF2B5EF4-FFF2-40B4-BE49-F238E27FC236}">
              <a16:creationId xmlns:a16="http://schemas.microsoft.com/office/drawing/2014/main" id="{00000000-0008-0000-06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11</xdr:col>
      <xdr:colOff>33617</xdr:colOff>
      <xdr:row>0</xdr:row>
      <xdr:rowOff>22412</xdr:rowOff>
    </xdr:from>
    <xdr:ext cx="505161" cy="1216100"/>
    <xdr:pic>
      <xdr:nvPicPr>
        <xdr:cNvPr id="12" name="Picture 11">
          <a:extLst>
            <a:ext uri="{FF2B5EF4-FFF2-40B4-BE49-F238E27FC236}">
              <a16:creationId xmlns:a16="http://schemas.microsoft.com/office/drawing/2014/main" id="{00000000-0008-0000-06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3097" y="22412"/>
          <a:ext cx="505161" cy="1216100"/>
        </a:xfrm>
        <a:prstGeom prst="rect">
          <a:avLst/>
        </a:prstGeom>
      </xdr:spPr>
    </xdr:pic>
    <xdr:clientData/>
  </xdr:oneCellAnchor>
  <xdr:oneCellAnchor>
    <xdr:from>
      <xdr:col>22</xdr:col>
      <xdr:colOff>33617</xdr:colOff>
      <xdr:row>0</xdr:row>
      <xdr:rowOff>22412</xdr:rowOff>
    </xdr:from>
    <xdr:ext cx="505161" cy="1216100"/>
    <xdr:pic>
      <xdr:nvPicPr>
        <xdr:cNvPr id="13" name="Picture 12">
          <a:extLst>
            <a:ext uri="{FF2B5EF4-FFF2-40B4-BE49-F238E27FC236}">
              <a16:creationId xmlns:a16="http://schemas.microsoft.com/office/drawing/2014/main" id="{00000000-0008-0000-06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72577" y="22412"/>
          <a:ext cx="505161" cy="1216100"/>
        </a:xfrm>
        <a:prstGeom prst="rect">
          <a:avLst/>
        </a:prstGeom>
      </xdr:spPr>
    </xdr:pic>
    <xdr:clientData/>
  </xdr:oneCellAnchor>
  <xdr:oneCellAnchor>
    <xdr:from>
      <xdr:col>0</xdr:col>
      <xdr:colOff>33617</xdr:colOff>
      <xdr:row>44</xdr:row>
      <xdr:rowOff>22412</xdr:rowOff>
    </xdr:from>
    <xdr:ext cx="505161" cy="1216100"/>
    <xdr:pic>
      <xdr:nvPicPr>
        <xdr:cNvPr id="17" name="Picture 16">
          <a:extLst>
            <a:ext uri="{FF2B5EF4-FFF2-40B4-BE49-F238E27FC236}">
              <a16:creationId xmlns:a16="http://schemas.microsoft.com/office/drawing/2014/main" id="{00000000-0008-0000-06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097832"/>
          <a:ext cx="505161" cy="1216100"/>
        </a:xfrm>
        <a:prstGeom prst="rect">
          <a:avLst/>
        </a:prstGeom>
      </xdr:spPr>
    </xdr:pic>
    <xdr:clientData/>
  </xdr:oneCellAnchor>
  <xdr:oneCellAnchor>
    <xdr:from>
      <xdr:col>11</xdr:col>
      <xdr:colOff>33617</xdr:colOff>
      <xdr:row>44</xdr:row>
      <xdr:rowOff>22412</xdr:rowOff>
    </xdr:from>
    <xdr:ext cx="505161" cy="1216100"/>
    <xdr:pic>
      <xdr:nvPicPr>
        <xdr:cNvPr id="18" name="Picture 17">
          <a:extLst>
            <a:ext uri="{FF2B5EF4-FFF2-40B4-BE49-F238E27FC236}">
              <a16:creationId xmlns:a16="http://schemas.microsoft.com/office/drawing/2014/main" id="{00000000-0008-0000-06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3097" y="9097832"/>
          <a:ext cx="505161" cy="1216100"/>
        </a:xfrm>
        <a:prstGeom prst="rect">
          <a:avLst/>
        </a:prstGeom>
      </xdr:spPr>
    </xdr:pic>
    <xdr:clientData/>
  </xdr:oneCellAnchor>
  <xdr:oneCellAnchor>
    <xdr:from>
      <xdr:col>22</xdr:col>
      <xdr:colOff>33617</xdr:colOff>
      <xdr:row>44</xdr:row>
      <xdr:rowOff>22412</xdr:rowOff>
    </xdr:from>
    <xdr:ext cx="505161" cy="1216100"/>
    <xdr:pic>
      <xdr:nvPicPr>
        <xdr:cNvPr id="19" name="Picture 18">
          <a:extLst>
            <a:ext uri="{FF2B5EF4-FFF2-40B4-BE49-F238E27FC236}">
              <a16:creationId xmlns:a16="http://schemas.microsoft.com/office/drawing/2014/main" id="{00000000-0008-0000-0600-00001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72577" y="9097832"/>
          <a:ext cx="505161" cy="1216100"/>
        </a:xfrm>
        <a:prstGeom prst="rect">
          <a:avLst/>
        </a:prstGeom>
      </xdr:spPr>
    </xdr:pic>
    <xdr:clientData/>
  </xdr:oneCellAnchor>
  <xdr:oneCellAnchor>
    <xdr:from>
      <xdr:col>0</xdr:col>
      <xdr:colOff>33617</xdr:colOff>
      <xdr:row>44</xdr:row>
      <xdr:rowOff>22412</xdr:rowOff>
    </xdr:from>
    <xdr:ext cx="505161" cy="1216100"/>
    <xdr:pic>
      <xdr:nvPicPr>
        <xdr:cNvPr id="20" name="Picture 19">
          <a:extLst>
            <a:ext uri="{FF2B5EF4-FFF2-40B4-BE49-F238E27FC236}">
              <a16:creationId xmlns:a16="http://schemas.microsoft.com/office/drawing/2014/main" id="{00000000-0008-0000-0600-00001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097832"/>
          <a:ext cx="505161" cy="1216100"/>
        </a:xfrm>
        <a:prstGeom prst="rect">
          <a:avLst/>
        </a:prstGeom>
      </xdr:spPr>
    </xdr:pic>
    <xdr:clientData/>
  </xdr:oneCellAnchor>
  <xdr:oneCellAnchor>
    <xdr:from>
      <xdr:col>11</xdr:col>
      <xdr:colOff>33617</xdr:colOff>
      <xdr:row>44</xdr:row>
      <xdr:rowOff>22412</xdr:rowOff>
    </xdr:from>
    <xdr:ext cx="505161" cy="1216100"/>
    <xdr:pic>
      <xdr:nvPicPr>
        <xdr:cNvPr id="21" name="Picture 20">
          <a:extLst>
            <a:ext uri="{FF2B5EF4-FFF2-40B4-BE49-F238E27FC236}">
              <a16:creationId xmlns:a16="http://schemas.microsoft.com/office/drawing/2014/main" id="{00000000-0008-0000-0600-00001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3097" y="9097832"/>
          <a:ext cx="505161" cy="1216100"/>
        </a:xfrm>
        <a:prstGeom prst="rect">
          <a:avLst/>
        </a:prstGeom>
      </xdr:spPr>
    </xdr:pic>
    <xdr:clientData/>
  </xdr:oneCellAnchor>
  <xdr:oneCellAnchor>
    <xdr:from>
      <xdr:col>22</xdr:col>
      <xdr:colOff>33617</xdr:colOff>
      <xdr:row>44</xdr:row>
      <xdr:rowOff>22412</xdr:rowOff>
    </xdr:from>
    <xdr:ext cx="505161" cy="1216100"/>
    <xdr:pic>
      <xdr:nvPicPr>
        <xdr:cNvPr id="22" name="Picture 21">
          <a:extLst>
            <a:ext uri="{FF2B5EF4-FFF2-40B4-BE49-F238E27FC236}">
              <a16:creationId xmlns:a16="http://schemas.microsoft.com/office/drawing/2014/main" id="{00000000-0008-0000-0600-00001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72577" y="9097832"/>
          <a:ext cx="505161" cy="12161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33617</xdr:colOff>
      <xdr:row>0</xdr:row>
      <xdr:rowOff>22412</xdr:rowOff>
    </xdr:from>
    <xdr:ext cx="505161" cy="1216100"/>
    <xdr:pic>
      <xdr:nvPicPr>
        <xdr:cNvPr id="4" name="Picture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41</xdr:row>
      <xdr:rowOff>22412</xdr:rowOff>
    </xdr:from>
    <xdr:ext cx="505161" cy="1216100"/>
    <xdr:pic>
      <xdr:nvPicPr>
        <xdr:cNvPr id="6" name="Picture 5">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41</xdr:row>
      <xdr:rowOff>22412</xdr:rowOff>
    </xdr:from>
    <xdr:ext cx="505161" cy="1216100"/>
    <xdr:pic>
      <xdr:nvPicPr>
        <xdr:cNvPr id="7" name="Picture 6">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8746534"/>
          <a:ext cx="505161" cy="1216100"/>
        </a:xfrm>
        <a:prstGeom prst="rect">
          <a:avLst/>
        </a:prstGeom>
      </xdr:spPr>
    </xdr:pic>
    <xdr:clientData/>
  </xdr:oneCellAnchor>
  <xdr:oneCellAnchor>
    <xdr:from>
      <xdr:col>0</xdr:col>
      <xdr:colOff>33617</xdr:colOff>
      <xdr:row>0</xdr:row>
      <xdr:rowOff>22412</xdr:rowOff>
    </xdr:from>
    <xdr:ext cx="505161" cy="1216100"/>
    <xdr:pic>
      <xdr:nvPicPr>
        <xdr:cNvPr id="5" name="Picture 4">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22412"/>
          <a:ext cx="505161" cy="1216100"/>
        </a:xfrm>
        <a:prstGeom prst="rect">
          <a:avLst/>
        </a:prstGeom>
      </xdr:spPr>
    </xdr:pic>
    <xdr:clientData/>
  </xdr:oneCellAnchor>
  <xdr:oneCellAnchor>
    <xdr:from>
      <xdr:col>0</xdr:col>
      <xdr:colOff>33617</xdr:colOff>
      <xdr:row>41</xdr:row>
      <xdr:rowOff>22412</xdr:rowOff>
    </xdr:from>
    <xdr:ext cx="505161" cy="1216100"/>
    <xdr:pic>
      <xdr:nvPicPr>
        <xdr:cNvPr id="8" name="Picture 7">
          <a:extLst>
            <a:ext uri="{FF2B5EF4-FFF2-40B4-BE49-F238E27FC236}">
              <a16:creationId xmlns:a16="http://schemas.microsoft.com/office/drawing/2014/main" id="{00000000-0008-0000-07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014012"/>
          <a:ext cx="505161" cy="1216100"/>
        </a:xfrm>
        <a:prstGeom prst="rect">
          <a:avLst/>
        </a:prstGeom>
      </xdr:spPr>
    </xdr:pic>
    <xdr:clientData/>
  </xdr:oneCellAnchor>
  <xdr:oneCellAnchor>
    <xdr:from>
      <xdr:col>0</xdr:col>
      <xdr:colOff>33617</xdr:colOff>
      <xdr:row>41</xdr:row>
      <xdr:rowOff>22412</xdr:rowOff>
    </xdr:from>
    <xdr:ext cx="505161" cy="1216100"/>
    <xdr:pic>
      <xdr:nvPicPr>
        <xdr:cNvPr id="9" name="Picture 8">
          <a:extLst>
            <a:ext uri="{FF2B5EF4-FFF2-40B4-BE49-F238E27FC236}">
              <a16:creationId xmlns:a16="http://schemas.microsoft.com/office/drawing/2014/main" id="{00000000-0008-0000-07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9014012"/>
          <a:ext cx="505161" cy="12161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0zDMR10282021-Y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sheetName val="Columbia Slough"/>
      <sheetName val="Portland Harbor"/>
      <sheetName val="Cascades"/>
      <sheetName val="Coastal"/>
      <sheetName val="Columbia River"/>
      <sheetName val="Eastern"/>
      <sheetName val="Willamette Valley"/>
      <sheetName val="Marine"/>
      <sheetName val="Sector"/>
      <sheetName val="Effluent Limits"/>
      <sheetName val="setup"/>
    </sheetNames>
    <sheetDataSet>
      <sheetData sheetId="0" refreshError="1"/>
      <sheetData sheetId="1">
        <row r="9">
          <cell r="B9" t="str">
            <v xml:space="preserve">Instructions: </v>
          </cell>
        </row>
        <row r="10">
          <cell r="B10" t="str">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ell>
        </row>
        <row r="12">
          <cell r="J12" t="str">
            <v>DEQ File No:</v>
          </cell>
        </row>
        <row r="17">
          <cell r="F17" t="str">
            <v>Select</v>
          </cell>
        </row>
        <row r="18">
          <cell r="C18" t="str">
            <v>Select</v>
          </cell>
        </row>
      </sheetData>
      <sheetData sheetId="2">
        <row r="9">
          <cell r="A9" t="str">
            <v xml:space="preserve">Instructions: </v>
          </cell>
        </row>
        <row r="10">
          <cell r="A10" t="str">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ell>
        </row>
        <row r="45">
          <cell r="A45" t="str">
            <v>303(d) Limits</v>
          </cell>
          <cell r="K45">
            <v>10</v>
          </cell>
        </row>
        <row r="57">
          <cell r="B57">
            <v>0</v>
          </cell>
          <cell r="C57">
            <v>0</v>
          </cell>
          <cell r="D57">
            <v>0</v>
          </cell>
          <cell r="E57">
            <v>0</v>
          </cell>
          <cell r="F57">
            <v>0</v>
          </cell>
          <cell r="G57">
            <v>0</v>
          </cell>
          <cell r="H57">
            <v>0</v>
          </cell>
          <cell r="I57">
            <v>0</v>
          </cell>
          <cell r="J57">
            <v>0</v>
          </cell>
          <cell r="K57">
            <v>0</v>
          </cell>
        </row>
      </sheetData>
      <sheetData sheetId="3">
        <row r="45">
          <cell r="H45">
            <v>406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G2" t="str">
            <v>Columbia River - Main stem Columbia River (mouth to river mile 309):</v>
          </cell>
          <cell r="H2" t="str">
            <v>7.0-8.5</v>
          </cell>
        </row>
        <row r="3">
          <cell r="G3" t="str">
            <v>Deschutes Basin - All other basin streams (except Cascade lakes)</v>
          </cell>
          <cell r="H3" t="str">
            <v>6.5-8.5</v>
          </cell>
        </row>
        <row r="4">
          <cell r="G4" t="str">
            <v>Deschutes Basin - Cascade lakes above 3,000 feet altitude</v>
          </cell>
          <cell r="H4" t="str">
            <v>6.0-8.5</v>
          </cell>
        </row>
        <row r="5">
          <cell r="G5" t="str">
            <v>General - Marine</v>
          </cell>
          <cell r="H5" t="str">
            <v>7.0-8.5</v>
          </cell>
        </row>
        <row r="6">
          <cell r="G6" t="str">
            <v>Goose and Summer Lakes Basin - All other basin waters</v>
          </cell>
          <cell r="H6" t="str">
            <v>7.0-9.0</v>
          </cell>
        </row>
        <row r="7">
          <cell r="G7" t="str">
            <v>Goose and Summer Lakes Basin - Goose Lake</v>
          </cell>
          <cell r="H7" t="str">
            <v>7.5-9.5</v>
          </cell>
        </row>
        <row r="8">
          <cell r="G8" t="str">
            <v>Grande Ronde Basin - All basin streams (other than main stem Snake River)</v>
          </cell>
          <cell r="H8" t="str">
            <v>6.5-9.0</v>
          </cell>
        </row>
        <row r="9">
          <cell r="G9" t="str">
            <v>Hood Basin - Cascade lakes above 3,000 feet altitude</v>
          </cell>
          <cell r="H9" t="str">
            <v>6.0-8.5</v>
          </cell>
        </row>
        <row r="10">
          <cell r="G10" t="str">
            <v>Hood Basin - Hood River Basin streams (except main stem Columbia River and Cascade lakes)</v>
          </cell>
          <cell r="H10" t="str">
            <v>6.5-8.5</v>
          </cell>
        </row>
        <row r="11">
          <cell r="G11" t="str">
            <v>John Day Basin - All basin streams (other than the main stem Colombia River)</v>
          </cell>
          <cell r="H11" t="str">
            <v>6.5-9.0</v>
          </cell>
        </row>
        <row r="12">
          <cell r="G12" t="str">
            <v>Klamath Basin - Cascade lakes above 5,000 feet altitude</v>
          </cell>
          <cell r="H12" t="str">
            <v>6.0-8.5</v>
          </cell>
        </row>
        <row r="13">
          <cell r="G13" t="str">
            <v>Klamath Basin - Fresh waters except Cascade lakes</v>
          </cell>
          <cell r="H13" t="str">
            <v>6.5-9.0</v>
          </cell>
        </row>
        <row r="14">
          <cell r="G14" t="str">
            <v>Malheur Lake Basin - All</v>
          </cell>
          <cell r="H14" t="str">
            <v>7.0-9.0</v>
          </cell>
        </row>
        <row r="15">
          <cell r="G15" t="str">
            <v>Malheur River Basin - All</v>
          </cell>
          <cell r="H15" t="str">
            <v>7.0-9.0</v>
          </cell>
        </row>
        <row r="16">
          <cell r="G16" t="str">
            <v>Mid Coast Basin - Estuarine and fresh waters</v>
          </cell>
          <cell r="H16" t="str">
            <v>6.5-8.5</v>
          </cell>
        </row>
        <row r="17">
          <cell r="G17" t="str">
            <v>Mid Coast Basin - Marine waters</v>
          </cell>
          <cell r="H17" t="str">
            <v>7.0-8.5</v>
          </cell>
        </row>
        <row r="18">
          <cell r="G18" t="str">
            <v>North Coast Basin - Estuarine and fresh waters</v>
          </cell>
          <cell r="H18" t="str">
            <v>6.5-8.5</v>
          </cell>
        </row>
        <row r="19">
          <cell r="G19" t="str">
            <v>North Coast Basin - Marine waters</v>
          </cell>
          <cell r="H19" t="str">
            <v>7.0-8.5</v>
          </cell>
        </row>
        <row r="20">
          <cell r="G20" t="str">
            <v>Owyhee Basin - All</v>
          </cell>
          <cell r="H20" t="str">
            <v>7.0-9.0</v>
          </cell>
        </row>
        <row r="21">
          <cell r="G21" t="str">
            <v>Powder/Burnt Basins - All basin streams (other than main stem Snake River)</v>
          </cell>
          <cell r="H21" t="str">
            <v>6.5-9.0</v>
          </cell>
        </row>
        <row r="22">
          <cell r="G22" t="str">
            <v>Rogue Basin - Cascade lakes above 3,000 feet altitude</v>
          </cell>
          <cell r="H22" t="str">
            <v>6.0-8.5</v>
          </cell>
        </row>
        <row r="23">
          <cell r="G23" t="str">
            <v>Rogue Basin - Estuarine and fresh waters (except Cascade lakes)</v>
          </cell>
          <cell r="H23" t="str">
            <v>6.5-8.5</v>
          </cell>
        </row>
        <row r="24">
          <cell r="G24" t="str">
            <v>Rogue Basin - Marine waters</v>
          </cell>
          <cell r="H24" t="str">
            <v>7.0-8.5</v>
          </cell>
        </row>
        <row r="25">
          <cell r="G25" t="str">
            <v>Sandy Basin - All basin waters (except main stem Columbia River and Cascade lakes)</v>
          </cell>
          <cell r="H25" t="str">
            <v>6.5-8.5</v>
          </cell>
        </row>
        <row r="26">
          <cell r="G26" t="str">
            <v>Sandy Basin - Cascade lakes above 3,000 feet altitude</v>
          </cell>
          <cell r="H26" t="str">
            <v>6.0-8.5</v>
          </cell>
        </row>
        <row r="27">
          <cell r="G27" t="str">
            <v>Select</v>
          </cell>
          <cell r="H27" t="str">
            <v>OOPS</v>
          </cell>
        </row>
        <row r="28">
          <cell r="G28" t="str">
            <v>Snake River - Main stem Snake River (river miles 260 to 335)</v>
          </cell>
          <cell r="H28" t="str">
            <v>7.0-9.0</v>
          </cell>
        </row>
        <row r="29">
          <cell r="G29" t="str">
            <v>South Coast Basin - Estuarine and fresh waters</v>
          </cell>
          <cell r="H29" t="str">
            <v>6.5-8.5</v>
          </cell>
        </row>
        <row r="30">
          <cell r="G30" t="str">
            <v>South Coast Basin - Marine waters</v>
          </cell>
          <cell r="H30" t="str">
            <v>7.0-8.5</v>
          </cell>
        </row>
        <row r="31">
          <cell r="G31" t="str">
            <v>Umatilla Basin - All basin streams (other than main stem Columbia River)</v>
          </cell>
          <cell r="H31" t="str">
            <v>6.5-9.0</v>
          </cell>
        </row>
        <row r="32">
          <cell r="G32" t="str">
            <v>Umpqua Basin - Cascade lakes above 3,000 feet altitude</v>
          </cell>
          <cell r="H32" t="str">
            <v>6.0-8.5</v>
          </cell>
        </row>
        <row r="33">
          <cell r="G33" t="str">
            <v>Umpqua Basin - Estuarine and fresh waters (except Cascade lakes)</v>
          </cell>
          <cell r="H33" t="str">
            <v>6.5-8.5</v>
          </cell>
        </row>
        <row r="34">
          <cell r="G34" t="str">
            <v>Umpqua Basin - Marine waters</v>
          </cell>
          <cell r="H34" t="str">
            <v>7.0-8.5</v>
          </cell>
        </row>
        <row r="35">
          <cell r="G35" t="str">
            <v>Walla Walla Basin - All</v>
          </cell>
          <cell r="H35" t="str">
            <v>6.5-9.0</v>
          </cell>
        </row>
        <row r="36">
          <cell r="G36" t="str">
            <v>Willamette Basin - All basin waters (except main stem Columbia River and Cascade lakes)</v>
          </cell>
          <cell r="H36" t="str">
            <v>6.5-8.5</v>
          </cell>
        </row>
        <row r="37">
          <cell r="G37" t="str">
            <v>Willamette Basin - Cascade lakes above 3,000 feet altitude</v>
          </cell>
          <cell r="H37" t="str">
            <v>6.0-8.5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4.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3.bin"/><Relationship Id="rId16" Type="http://schemas.openxmlformats.org/officeDocument/2006/relationships/ctrlProp" Target="../ctrlProps/ctrlProp11.xml"/><Relationship Id="rId1" Type="http://schemas.openxmlformats.org/officeDocument/2006/relationships/printerSettings" Target="../printerSettings/printerSettings2.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2.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AF7B-671D-4D02-B31C-2A087C9FA52E}">
  <dimension ref="A1:AL134"/>
  <sheetViews>
    <sheetView showGridLines="0" tabSelected="1" view="pageLayout" zoomScaleNormal="100" workbookViewId="0">
      <selection activeCell="AC12" sqref="AC12"/>
    </sheetView>
  </sheetViews>
  <sheetFormatPr defaultColWidth="9.109375" defaultRowHeight="13.8" x14ac:dyDescent="0.25"/>
  <cols>
    <col min="1" max="1" width="1.6640625" style="16" customWidth="1"/>
    <col min="2" max="2" width="6.44140625" style="16" customWidth="1"/>
    <col min="3" max="3" width="7" style="16" customWidth="1"/>
    <col min="4" max="7" width="9.109375" style="16"/>
    <col min="8" max="8" width="0.44140625" style="16" customWidth="1"/>
    <col min="9" max="10" width="9.109375" style="16" customWidth="1"/>
    <col min="11" max="11" width="9.109375" style="16"/>
    <col min="12" max="12" width="18.33203125" style="16" customWidth="1"/>
    <col min="13" max="13" width="2.5546875" style="16" customWidth="1"/>
    <col min="14" max="14" width="1" style="16" customWidth="1"/>
    <col min="15" max="25" width="0" style="16" hidden="1" customWidth="1"/>
    <col min="26" max="16384" width="9.109375" style="16"/>
  </cols>
  <sheetData>
    <row r="1" spans="1:16" ht="27" customHeight="1" x14ac:dyDescent="0.25">
      <c r="C1" s="71" t="s">
        <v>52</v>
      </c>
      <c r="M1" s="191" t="s">
        <v>9</v>
      </c>
    </row>
    <row r="2" spans="1:16" ht="11.25" customHeight="1" x14ac:dyDescent="0.25">
      <c r="C2" s="362" t="s">
        <v>8</v>
      </c>
      <c r="D2" s="362"/>
      <c r="E2" s="362"/>
      <c r="J2" s="355" t="s">
        <v>30</v>
      </c>
      <c r="K2" s="355"/>
      <c r="L2" s="355"/>
      <c r="M2" s="355"/>
    </row>
    <row r="3" spans="1:16" ht="13.5" customHeight="1" x14ac:dyDescent="0.25">
      <c r="C3" s="362"/>
      <c r="D3" s="362"/>
      <c r="E3" s="362"/>
      <c r="J3" s="355"/>
      <c r="K3" s="355"/>
      <c r="L3" s="355"/>
      <c r="M3" s="355"/>
      <c r="N3" s="19"/>
    </row>
    <row r="4" spans="1:16" x14ac:dyDescent="0.25">
      <c r="C4" s="47" t="s">
        <v>209</v>
      </c>
      <c r="N4" s="21"/>
    </row>
    <row r="5" spans="1:16" x14ac:dyDescent="0.25">
      <c r="C5" s="20"/>
      <c r="L5" s="22"/>
      <c r="M5" s="22" t="s">
        <v>10</v>
      </c>
    </row>
    <row r="6" spans="1:16" x14ac:dyDescent="0.25">
      <c r="C6" s="8"/>
      <c r="L6" s="23"/>
      <c r="M6" s="23" t="s">
        <v>53</v>
      </c>
    </row>
    <row r="7" spans="1:16" ht="5.25" customHeight="1" x14ac:dyDescent="0.25"/>
    <row r="8" spans="1:16" ht="3.75" customHeight="1" x14ac:dyDescent="0.25">
      <c r="A8" s="24"/>
      <c r="B8" s="24"/>
      <c r="C8" s="24"/>
      <c r="D8" s="24"/>
      <c r="E8" s="24"/>
      <c r="F8" s="24"/>
      <c r="G8" s="24"/>
      <c r="H8" s="24"/>
      <c r="I8" s="24"/>
      <c r="J8" s="24"/>
      <c r="K8" s="24"/>
      <c r="L8" s="24"/>
      <c r="M8" s="24"/>
      <c r="N8" s="24"/>
    </row>
    <row r="9" spans="1:16" ht="13.95" customHeight="1" x14ac:dyDescent="0.3">
      <c r="A9" s="25" t="s">
        <v>72</v>
      </c>
      <c r="B9" s="244"/>
      <c r="C9" s="243"/>
      <c r="D9" s="243"/>
      <c r="E9" s="243"/>
      <c r="F9" s="243"/>
      <c r="G9" s="243"/>
      <c r="H9" s="243"/>
      <c r="I9" s="243"/>
      <c r="J9" s="243"/>
      <c r="K9" s="243"/>
      <c r="L9" s="243"/>
      <c r="M9" s="243"/>
      <c r="N9" s="26"/>
    </row>
    <row r="10" spans="1:16" ht="3.75" customHeight="1" x14ac:dyDescent="0.25">
      <c r="A10" s="27"/>
      <c r="B10" s="28"/>
      <c r="C10" s="28"/>
      <c r="D10" s="28"/>
      <c r="E10" s="28"/>
      <c r="F10" s="28"/>
      <c r="G10" s="28"/>
      <c r="H10" s="28"/>
      <c r="I10" s="28"/>
      <c r="J10" s="28"/>
      <c r="K10" s="28"/>
      <c r="L10" s="28"/>
      <c r="M10" s="28"/>
      <c r="N10" s="29"/>
    </row>
    <row r="11" spans="1:16" ht="15" customHeight="1" x14ac:dyDescent="0.25">
      <c r="A11" s="356" t="s">
        <v>194</v>
      </c>
      <c r="B11" s="357"/>
      <c r="C11" s="357"/>
      <c r="D11" s="357"/>
      <c r="E11" s="357"/>
      <c r="F11" s="357"/>
      <c r="G11" s="357"/>
      <c r="H11" s="357"/>
      <c r="I11" s="357"/>
      <c r="J11" s="357"/>
      <c r="K11" s="357"/>
      <c r="L11" s="357"/>
      <c r="M11" s="357"/>
      <c r="N11" s="358"/>
    </row>
    <row r="12" spans="1:16" ht="65.400000000000006" customHeight="1" x14ac:dyDescent="0.25">
      <c r="A12" s="359"/>
      <c r="B12" s="360"/>
      <c r="C12" s="360"/>
      <c r="D12" s="360"/>
      <c r="E12" s="360"/>
      <c r="F12" s="360"/>
      <c r="G12" s="360"/>
      <c r="H12" s="360"/>
      <c r="I12" s="360"/>
      <c r="J12" s="360"/>
      <c r="K12" s="360"/>
      <c r="L12" s="360"/>
      <c r="M12" s="360"/>
      <c r="N12" s="361"/>
    </row>
    <row r="13" spans="1:16" x14ac:dyDescent="0.25">
      <c r="A13" s="30"/>
      <c r="N13" s="32"/>
      <c r="O13" s="33"/>
    </row>
    <row r="14" spans="1:16" x14ac:dyDescent="0.25">
      <c r="A14" s="30"/>
      <c r="N14" s="32"/>
      <c r="O14" s="33"/>
    </row>
    <row r="15" spans="1:16" x14ac:dyDescent="0.25">
      <c r="A15" s="30"/>
      <c r="N15" s="32"/>
      <c r="O15" s="33"/>
    </row>
    <row r="16" spans="1:16" ht="21.75" customHeight="1" x14ac:dyDescent="0.25">
      <c r="A16" s="30"/>
      <c r="N16" s="32"/>
      <c r="O16" s="33"/>
      <c r="P16" s="16" t="s">
        <v>54</v>
      </c>
    </row>
    <row r="17" spans="1:32" ht="2.4" customHeight="1" x14ac:dyDescent="0.25">
      <c r="A17" s="30"/>
      <c r="N17" s="32"/>
      <c r="O17" s="33"/>
      <c r="P17" s="16" t="s">
        <v>60</v>
      </c>
    </row>
    <row r="18" spans="1:32" ht="7.2" hidden="1" customHeight="1" x14ac:dyDescent="0.25">
      <c r="A18" s="30"/>
      <c r="N18" s="32"/>
      <c r="O18" s="33"/>
    </row>
    <row r="19" spans="1:32" hidden="1" x14ac:dyDescent="0.25">
      <c r="A19" s="30"/>
      <c r="N19" s="32"/>
      <c r="O19" s="33"/>
    </row>
    <row r="20" spans="1:32" hidden="1" x14ac:dyDescent="0.25">
      <c r="A20" s="30"/>
      <c r="N20" s="32"/>
      <c r="O20" s="33"/>
    </row>
    <row r="21" spans="1:32" ht="6.6" hidden="1" customHeight="1" x14ac:dyDescent="0.25">
      <c r="A21" s="30"/>
      <c r="N21" s="32"/>
      <c r="O21" s="33"/>
    </row>
    <row r="22" spans="1:32" hidden="1" x14ac:dyDescent="0.25">
      <c r="A22" s="30"/>
      <c r="N22" s="32"/>
      <c r="O22" s="33"/>
    </row>
    <row r="23" spans="1:32" hidden="1" x14ac:dyDescent="0.25">
      <c r="A23" s="30"/>
      <c r="N23" s="32"/>
      <c r="O23" s="33"/>
    </row>
    <row r="24" spans="1:32" hidden="1" x14ac:dyDescent="0.25">
      <c r="A24" s="30"/>
      <c r="N24" s="32"/>
      <c r="O24" s="33"/>
    </row>
    <row r="25" spans="1:32" ht="6.6" hidden="1" customHeight="1" x14ac:dyDescent="0.25">
      <c r="A25" s="30"/>
      <c r="N25" s="32"/>
      <c r="O25" s="33"/>
    </row>
    <row r="26" spans="1:32" ht="4.5" customHeight="1" x14ac:dyDescent="0.25">
      <c r="A26" s="30"/>
      <c r="N26" s="32"/>
      <c r="O26" s="33"/>
    </row>
    <row r="27" spans="1:32" ht="7.2" customHeight="1" x14ac:dyDescent="0.25">
      <c r="A27" s="30"/>
      <c r="N27" s="32"/>
      <c r="O27" s="33"/>
    </row>
    <row r="28" spans="1:32" s="39" customFormat="1" ht="12.6" customHeight="1" x14ac:dyDescent="0.3">
      <c r="A28" s="34" t="s">
        <v>51</v>
      </c>
      <c r="B28" s="35"/>
      <c r="C28" s="35"/>
      <c r="D28" s="35"/>
      <c r="E28" s="35"/>
      <c r="F28" s="35"/>
      <c r="G28" s="35"/>
      <c r="H28" s="35"/>
      <c r="I28" s="35"/>
      <c r="J28" s="35"/>
      <c r="K28" s="35"/>
      <c r="L28" s="35"/>
      <c r="M28" s="36"/>
      <c r="N28" s="37"/>
      <c r="O28" s="38"/>
    </row>
    <row r="29" spans="1:32" s="51" customFormat="1" ht="16.5" customHeight="1" x14ac:dyDescent="0.3">
      <c r="A29" s="48"/>
      <c r="B29" s="363" t="s">
        <v>190</v>
      </c>
      <c r="C29" s="363"/>
      <c r="D29" s="363"/>
      <c r="E29" s="363"/>
      <c r="F29" s="363"/>
      <c r="G29" s="363"/>
      <c r="H29" s="363"/>
      <c r="I29" s="363"/>
      <c r="J29" s="363"/>
      <c r="K29" s="363"/>
      <c r="L29" s="363"/>
      <c r="M29" s="363"/>
      <c r="N29" s="49"/>
      <c r="O29" s="50"/>
    </row>
    <row r="30" spans="1:32" s="51" customFormat="1" ht="16.5" customHeight="1" x14ac:dyDescent="0.3">
      <c r="A30" s="52"/>
      <c r="B30" s="241" t="s">
        <v>189</v>
      </c>
      <c r="C30" s="242"/>
      <c r="D30" s="242"/>
      <c r="E30" s="242"/>
      <c r="F30" s="242"/>
      <c r="G30" s="242"/>
      <c r="H30" s="241"/>
      <c r="I30" s="241"/>
      <c r="J30" s="241"/>
      <c r="K30" s="241"/>
      <c r="L30" s="241"/>
      <c r="M30" s="241"/>
      <c r="N30" s="53"/>
      <c r="O30" s="50"/>
    </row>
    <row r="31" spans="1:32" s="51" customFormat="1" ht="15" customHeight="1" x14ac:dyDescent="0.3">
      <c r="A31" s="52"/>
      <c r="B31" s="241" t="s">
        <v>73</v>
      </c>
      <c r="C31" s="241"/>
      <c r="D31" s="241"/>
      <c r="E31" s="241"/>
      <c r="F31" s="241"/>
      <c r="G31" s="241"/>
      <c r="H31" s="241"/>
      <c r="I31" s="241"/>
      <c r="J31" s="241"/>
      <c r="K31" s="241"/>
      <c r="L31" s="241"/>
      <c r="M31" s="241"/>
      <c r="N31" s="53"/>
      <c r="O31" s="50"/>
    </row>
    <row r="32" spans="1:32" s="51" customFormat="1" ht="28.5" customHeight="1" x14ac:dyDescent="0.3">
      <c r="A32" s="52"/>
      <c r="B32" s="353" t="s">
        <v>188</v>
      </c>
      <c r="C32" s="353"/>
      <c r="D32" s="353"/>
      <c r="E32" s="353"/>
      <c r="F32" s="353"/>
      <c r="G32" s="353"/>
      <c r="H32" s="353"/>
      <c r="I32" s="353"/>
      <c r="J32" s="353"/>
      <c r="K32" s="353"/>
      <c r="L32" s="353"/>
      <c r="M32" s="353"/>
      <c r="N32" s="53"/>
      <c r="O32" s="50"/>
      <c r="AA32" s="353"/>
      <c r="AB32" s="353"/>
      <c r="AC32" s="353"/>
      <c r="AD32" s="353"/>
      <c r="AE32" s="353"/>
      <c r="AF32" s="353"/>
    </row>
    <row r="33" spans="1:38" s="51" customFormat="1" ht="29.25" customHeight="1" x14ac:dyDescent="0.3">
      <c r="A33" s="52"/>
      <c r="B33" s="353" t="s">
        <v>74</v>
      </c>
      <c r="C33" s="353"/>
      <c r="D33" s="353"/>
      <c r="E33" s="353"/>
      <c r="F33" s="353"/>
      <c r="G33" s="353"/>
      <c r="H33" s="353"/>
      <c r="I33" s="353"/>
      <c r="J33" s="353"/>
      <c r="K33" s="353"/>
      <c r="L33" s="353"/>
      <c r="M33" s="353"/>
      <c r="N33" s="53"/>
      <c r="O33" s="50"/>
    </row>
    <row r="34" spans="1:38" s="51" customFormat="1" ht="20.399999999999999" customHeight="1" x14ac:dyDescent="0.3">
      <c r="A34" s="52"/>
      <c r="B34" s="353" t="s">
        <v>205</v>
      </c>
      <c r="C34" s="353"/>
      <c r="D34" s="353"/>
      <c r="E34" s="353"/>
      <c r="F34" s="353"/>
      <c r="G34" s="353"/>
      <c r="H34" s="353"/>
      <c r="I34" s="353"/>
      <c r="J34" s="353"/>
      <c r="K34" s="353"/>
      <c r="L34" s="353"/>
      <c r="M34" s="353"/>
      <c r="N34" s="53"/>
      <c r="O34" s="50"/>
      <c r="AA34" s="353"/>
      <c r="AB34" s="353"/>
      <c r="AC34" s="353"/>
      <c r="AD34" s="353"/>
      <c r="AE34" s="353"/>
      <c r="AF34" s="353"/>
      <c r="AG34" s="353"/>
      <c r="AH34" s="353"/>
      <c r="AI34" s="353"/>
      <c r="AJ34" s="353"/>
      <c r="AK34" s="353"/>
      <c r="AL34" s="353"/>
    </row>
    <row r="35" spans="1:38" s="51" customFormat="1" ht="42.75" customHeight="1" x14ac:dyDescent="0.3">
      <c r="A35" s="52"/>
      <c r="B35" s="353" t="s">
        <v>187</v>
      </c>
      <c r="C35" s="353"/>
      <c r="D35" s="353"/>
      <c r="E35" s="353"/>
      <c r="F35" s="353"/>
      <c r="G35" s="353"/>
      <c r="H35" s="353"/>
      <c r="I35" s="353"/>
      <c r="J35" s="353"/>
      <c r="K35" s="353"/>
      <c r="L35" s="353"/>
      <c r="M35" s="353"/>
      <c r="N35" s="53"/>
      <c r="O35" s="50"/>
    </row>
    <row r="36" spans="1:38" s="51" customFormat="1" ht="18.75" customHeight="1" x14ac:dyDescent="0.3">
      <c r="A36" s="52"/>
      <c r="B36" s="353" t="s">
        <v>75</v>
      </c>
      <c r="C36" s="353"/>
      <c r="D36" s="353"/>
      <c r="E36" s="353"/>
      <c r="F36" s="353"/>
      <c r="G36" s="353"/>
      <c r="H36" s="353"/>
      <c r="I36" s="353"/>
      <c r="J36" s="353"/>
      <c r="K36" s="353"/>
      <c r="L36" s="353"/>
      <c r="M36" s="353"/>
      <c r="N36" s="53"/>
      <c r="O36" s="50"/>
    </row>
    <row r="37" spans="1:38" s="51" customFormat="1" ht="24.75" customHeight="1" x14ac:dyDescent="0.3">
      <c r="A37" s="52"/>
      <c r="B37" s="353" t="s">
        <v>89</v>
      </c>
      <c r="C37" s="353"/>
      <c r="D37" s="353"/>
      <c r="E37" s="353"/>
      <c r="F37" s="353"/>
      <c r="G37" s="353"/>
      <c r="H37" s="353"/>
      <c r="I37" s="353"/>
      <c r="J37" s="353"/>
      <c r="K37" s="353"/>
      <c r="L37" s="353"/>
      <c r="M37" s="353"/>
      <c r="N37" s="53"/>
      <c r="O37" s="50"/>
    </row>
    <row r="38" spans="1:38" s="51" customFormat="1" ht="16.5" customHeight="1" x14ac:dyDescent="0.3">
      <c r="A38" s="52"/>
      <c r="B38" s="353" t="s">
        <v>76</v>
      </c>
      <c r="C38" s="353"/>
      <c r="D38" s="353"/>
      <c r="E38" s="353"/>
      <c r="F38" s="353"/>
      <c r="G38" s="353"/>
      <c r="H38" s="353"/>
      <c r="I38" s="353"/>
      <c r="J38" s="353"/>
      <c r="K38" s="353"/>
      <c r="L38" s="353"/>
      <c r="M38" s="353"/>
      <c r="N38" s="53"/>
      <c r="O38" s="50"/>
    </row>
    <row r="39" spans="1:38" ht="31.2" customHeight="1" x14ac:dyDescent="0.25">
      <c r="A39" s="40"/>
      <c r="B39" s="364" t="s">
        <v>186</v>
      </c>
      <c r="C39" s="364"/>
      <c r="D39" s="364"/>
      <c r="E39" s="364"/>
      <c r="F39" s="364"/>
      <c r="G39" s="364"/>
      <c r="H39" s="364"/>
      <c r="I39" s="364"/>
      <c r="J39" s="364"/>
      <c r="K39" s="364"/>
      <c r="L39" s="364"/>
      <c r="M39" s="24"/>
      <c r="N39" s="41"/>
      <c r="O39" s="33"/>
    </row>
    <row r="40" spans="1:38" s="39" customFormat="1" ht="13.95" customHeight="1" x14ac:dyDescent="0.3">
      <c r="A40" s="34" t="s">
        <v>55</v>
      </c>
      <c r="B40" s="35"/>
      <c r="C40" s="35"/>
      <c r="D40" s="35"/>
      <c r="E40" s="35"/>
      <c r="F40" s="35"/>
      <c r="G40" s="35"/>
      <c r="H40" s="35"/>
      <c r="I40" s="35"/>
      <c r="J40" s="35"/>
      <c r="K40" s="35"/>
      <c r="L40" s="35"/>
      <c r="M40" s="192"/>
      <c r="N40" s="193"/>
      <c r="O40" s="38"/>
    </row>
    <row r="41" spans="1:38" s="51" customFormat="1" ht="16.5" customHeight="1" x14ac:dyDescent="0.3">
      <c r="A41" s="52"/>
      <c r="B41" s="363" t="s">
        <v>83</v>
      </c>
      <c r="C41" s="363"/>
      <c r="D41" s="363"/>
      <c r="E41" s="363"/>
      <c r="F41" s="363"/>
      <c r="G41" s="363"/>
      <c r="H41" s="363"/>
      <c r="I41" s="363"/>
      <c r="J41" s="363"/>
      <c r="K41" s="363"/>
      <c r="L41" s="363"/>
      <c r="M41" s="363"/>
      <c r="N41" s="53"/>
      <c r="O41" s="50"/>
    </row>
    <row r="42" spans="1:38" s="51" customFormat="1" ht="28.2" customHeight="1" x14ac:dyDescent="0.3">
      <c r="A42" s="52"/>
      <c r="B42" s="353" t="s">
        <v>200</v>
      </c>
      <c r="C42" s="353"/>
      <c r="D42" s="353"/>
      <c r="E42" s="353"/>
      <c r="F42" s="353"/>
      <c r="G42" s="353"/>
      <c r="H42" s="353"/>
      <c r="I42" s="353"/>
      <c r="J42" s="353"/>
      <c r="K42" s="353"/>
      <c r="L42" s="353"/>
      <c r="M42" s="353"/>
      <c r="N42" s="53"/>
      <c r="O42" s="50"/>
    </row>
    <row r="43" spans="1:38" s="51" customFormat="1" ht="34.799999999999997" customHeight="1" x14ac:dyDescent="0.3">
      <c r="A43" s="52"/>
      <c r="B43" s="353" t="s">
        <v>206</v>
      </c>
      <c r="C43" s="353"/>
      <c r="D43" s="353"/>
      <c r="E43" s="353"/>
      <c r="F43" s="353"/>
      <c r="G43" s="353"/>
      <c r="H43" s="353"/>
      <c r="I43" s="353"/>
      <c r="J43" s="353"/>
      <c r="K43" s="353"/>
      <c r="L43" s="353"/>
      <c r="M43" s="353"/>
      <c r="N43" s="53"/>
      <c r="O43" s="50"/>
    </row>
    <row r="44" spans="1:38" ht="3.75" customHeight="1" x14ac:dyDescent="0.25">
      <c r="A44" s="40"/>
      <c r="B44" s="24"/>
      <c r="C44" s="24"/>
      <c r="D44" s="24"/>
      <c r="E44" s="24"/>
      <c r="F44" s="24"/>
      <c r="G44" s="24"/>
      <c r="H44" s="24"/>
      <c r="I44" s="24"/>
      <c r="J44" s="24"/>
      <c r="K44" s="24"/>
      <c r="L44" s="24"/>
      <c r="M44" s="24"/>
      <c r="N44" s="41"/>
      <c r="O44" s="33"/>
    </row>
    <row r="45" spans="1:38" s="39" customFormat="1" ht="18.75" customHeight="1" x14ac:dyDescent="0.3">
      <c r="A45" s="34" t="s">
        <v>56</v>
      </c>
      <c r="B45" s="35"/>
      <c r="C45" s="35"/>
      <c r="D45" s="35"/>
      <c r="E45" s="35"/>
      <c r="F45" s="35"/>
      <c r="G45" s="35"/>
      <c r="H45" s="35"/>
      <c r="I45" s="35"/>
      <c r="J45" s="35"/>
      <c r="K45" s="35"/>
      <c r="L45" s="35"/>
      <c r="M45" s="35"/>
      <c r="N45" s="37"/>
      <c r="O45" s="38"/>
    </row>
    <row r="46" spans="1:38" s="56" customFormat="1" ht="27.15" customHeight="1" x14ac:dyDescent="0.3">
      <c r="A46" s="210"/>
      <c r="B46" s="353" t="s">
        <v>77</v>
      </c>
      <c r="C46" s="353"/>
      <c r="D46" s="353"/>
      <c r="E46" s="353"/>
      <c r="F46" s="353"/>
      <c r="G46" s="353"/>
      <c r="H46" s="353"/>
      <c r="I46" s="353"/>
      <c r="J46" s="353"/>
      <c r="K46" s="353"/>
      <c r="L46" s="353"/>
      <c r="M46" s="353"/>
      <c r="N46" s="54"/>
      <c r="O46" s="55"/>
    </row>
    <row r="47" spans="1:38" s="51" customFormat="1" ht="27.6" customHeight="1" x14ac:dyDescent="0.3">
      <c r="A47" s="52"/>
      <c r="B47" s="353" t="s">
        <v>200</v>
      </c>
      <c r="C47" s="353"/>
      <c r="D47" s="353"/>
      <c r="E47" s="353"/>
      <c r="F47" s="353"/>
      <c r="G47" s="353"/>
      <c r="H47" s="353"/>
      <c r="I47" s="353"/>
      <c r="J47" s="353"/>
      <c r="K47" s="353"/>
      <c r="L47" s="353"/>
      <c r="M47" s="353"/>
      <c r="N47" s="53"/>
      <c r="O47" s="50"/>
    </row>
    <row r="48" spans="1:38" ht="3.75" customHeight="1" x14ac:dyDescent="0.25">
      <c r="A48" s="40"/>
      <c r="B48" s="24"/>
      <c r="C48" s="24"/>
      <c r="D48" s="24"/>
      <c r="E48" s="24"/>
      <c r="F48" s="24"/>
      <c r="G48" s="24"/>
      <c r="H48" s="24"/>
      <c r="I48" s="24"/>
      <c r="J48" s="24"/>
      <c r="K48" s="24"/>
      <c r="L48" s="24"/>
      <c r="M48" s="24"/>
      <c r="N48" s="41"/>
      <c r="O48" s="33"/>
    </row>
    <row r="49" spans="1:15" s="39" customFormat="1" ht="18.75" customHeight="1" x14ac:dyDescent="0.3">
      <c r="A49" s="34" t="s">
        <v>195</v>
      </c>
      <c r="B49" s="35"/>
      <c r="C49" s="35"/>
      <c r="D49" s="35"/>
      <c r="E49" s="35"/>
      <c r="F49" s="35"/>
      <c r="G49" s="35"/>
      <c r="H49" s="35"/>
      <c r="I49" s="35"/>
      <c r="J49" s="35"/>
      <c r="K49" s="35"/>
      <c r="L49" s="35"/>
      <c r="M49" s="35"/>
      <c r="N49" s="37"/>
      <c r="O49" s="38"/>
    </row>
    <row r="50" spans="1:15" s="56" customFormat="1" ht="25.2" customHeight="1" x14ac:dyDescent="0.3">
      <c r="A50" s="210"/>
      <c r="B50" s="353" t="s">
        <v>207</v>
      </c>
      <c r="C50" s="353"/>
      <c r="D50" s="353"/>
      <c r="E50" s="353"/>
      <c r="F50" s="353"/>
      <c r="G50" s="353"/>
      <c r="H50" s="353"/>
      <c r="I50" s="353"/>
      <c r="J50" s="353"/>
      <c r="K50" s="353"/>
      <c r="L50" s="353"/>
      <c r="M50" s="353"/>
      <c r="N50" s="54"/>
      <c r="O50" s="55"/>
    </row>
    <row r="51" spans="1:15" s="51" customFormat="1" ht="16.2" customHeight="1" x14ac:dyDescent="0.3">
      <c r="A51" s="52"/>
      <c r="B51" s="353" t="s">
        <v>78</v>
      </c>
      <c r="C51" s="353"/>
      <c r="D51" s="353"/>
      <c r="E51" s="353"/>
      <c r="F51" s="353"/>
      <c r="G51" s="353"/>
      <c r="H51" s="353"/>
      <c r="I51" s="353"/>
      <c r="J51" s="353"/>
      <c r="K51" s="353"/>
      <c r="L51" s="353"/>
      <c r="M51" s="353"/>
      <c r="N51" s="53"/>
      <c r="O51" s="50"/>
    </row>
    <row r="52" spans="1:15" s="51" customFormat="1" ht="16.5" customHeight="1" x14ac:dyDescent="0.3">
      <c r="A52" s="52"/>
      <c r="B52" s="353" t="s">
        <v>91</v>
      </c>
      <c r="C52" s="353"/>
      <c r="D52" s="353"/>
      <c r="E52" s="353"/>
      <c r="F52" s="353"/>
      <c r="G52" s="353"/>
      <c r="H52" s="353"/>
      <c r="I52" s="353"/>
      <c r="J52" s="353"/>
      <c r="K52" s="353"/>
      <c r="L52" s="353"/>
      <c r="M52" s="353"/>
      <c r="N52" s="53"/>
      <c r="O52" s="50"/>
    </row>
    <row r="53" spans="1:15" s="51" customFormat="1" ht="25.2" customHeight="1" x14ac:dyDescent="0.3">
      <c r="A53" s="52"/>
      <c r="B53" s="353" t="s">
        <v>203</v>
      </c>
      <c r="C53" s="353"/>
      <c r="D53" s="353"/>
      <c r="E53" s="353"/>
      <c r="F53" s="353"/>
      <c r="G53" s="353"/>
      <c r="H53" s="353"/>
      <c r="I53" s="353"/>
      <c r="J53" s="353"/>
      <c r="K53" s="353"/>
      <c r="L53" s="353"/>
      <c r="M53" s="353"/>
      <c r="N53" s="53"/>
      <c r="O53" s="50"/>
    </row>
    <row r="54" spans="1:15" s="51" customFormat="1" ht="18" customHeight="1" x14ac:dyDescent="0.3">
      <c r="A54" s="52"/>
      <c r="B54" s="353" t="s">
        <v>201</v>
      </c>
      <c r="C54" s="353"/>
      <c r="D54" s="353"/>
      <c r="E54" s="353"/>
      <c r="F54" s="353"/>
      <c r="G54" s="353"/>
      <c r="H54" s="353"/>
      <c r="I54" s="353"/>
      <c r="J54" s="353"/>
      <c r="K54" s="353"/>
      <c r="L54" s="353"/>
      <c r="M54" s="353"/>
      <c r="N54" s="53"/>
      <c r="O54" s="50"/>
    </row>
    <row r="55" spans="1:15" ht="3.75" customHeight="1" x14ac:dyDescent="0.25">
      <c r="A55" s="30"/>
      <c r="B55" s="240"/>
      <c r="C55" s="240"/>
      <c r="D55" s="240"/>
      <c r="E55" s="240"/>
      <c r="F55" s="240"/>
      <c r="G55" s="240"/>
      <c r="H55" s="240"/>
      <c r="I55" s="240"/>
      <c r="J55" s="240"/>
      <c r="K55" s="240"/>
      <c r="L55" s="240"/>
      <c r="M55" s="240"/>
      <c r="N55" s="32"/>
      <c r="O55" s="33"/>
    </row>
    <row r="56" spans="1:15" s="39" customFormat="1" ht="18.75" customHeight="1" x14ac:dyDescent="0.3">
      <c r="A56" s="34" t="s">
        <v>196</v>
      </c>
      <c r="B56" s="42"/>
      <c r="C56" s="42"/>
      <c r="D56" s="42"/>
      <c r="E56" s="42"/>
      <c r="F56" s="42"/>
      <c r="G56" s="42"/>
      <c r="H56" s="42"/>
      <c r="I56" s="42"/>
      <c r="J56" s="42"/>
      <c r="K56" s="42"/>
      <c r="L56" s="42"/>
      <c r="M56" s="42"/>
      <c r="N56" s="37"/>
      <c r="O56" s="38"/>
    </row>
    <row r="57" spans="1:15" s="51" customFormat="1" ht="16.5" customHeight="1" x14ac:dyDescent="0.3">
      <c r="A57" s="52"/>
      <c r="B57" s="353" t="s">
        <v>202</v>
      </c>
      <c r="C57" s="353"/>
      <c r="D57" s="353"/>
      <c r="E57" s="353"/>
      <c r="F57" s="353"/>
      <c r="G57" s="353"/>
      <c r="H57" s="353"/>
      <c r="I57" s="353"/>
      <c r="J57" s="353"/>
      <c r="K57" s="353"/>
      <c r="L57" s="353"/>
      <c r="M57" s="353"/>
      <c r="N57" s="53"/>
      <c r="O57" s="50"/>
    </row>
    <row r="58" spans="1:15" s="51" customFormat="1" ht="16.5" customHeight="1" x14ac:dyDescent="0.3">
      <c r="A58" s="52"/>
      <c r="B58" s="353" t="s">
        <v>81</v>
      </c>
      <c r="C58" s="353"/>
      <c r="D58" s="353"/>
      <c r="E58" s="353"/>
      <c r="F58" s="353"/>
      <c r="G58" s="353"/>
      <c r="H58" s="353"/>
      <c r="I58" s="353"/>
      <c r="J58" s="353"/>
      <c r="K58" s="353"/>
      <c r="L58" s="353"/>
      <c r="M58" s="353"/>
      <c r="N58" s="53"/>
      <c r="O58" s="50"/>
    </row>
    <row r="59" spans="1:15" s="51" customFormat="1" ht="3.75" customHeight="1" x14ac:dyDescent="0.3">
      <c r="A59" s="57"/>
      <c r="B59" s="58"/>
      <c r="C59" s="58"/>
      <c r="D59" s="58"/>
      <c r="E59" s="58"/>
      <c r="F59" s="58"/>
      <c r="G59" s="58"/>
      <c r="H59" s="58"/>
      <c r="I59" s="58"/>
      <c r="J59" s="58"/>
      <c r="K59" s="58"/>
      <c r="L59" s="58"/>
      <c r="M59" s="58"/>
      <c r="N59" s="59"/>
      <c r="O59" s="50"/>
    </row>
    <row r="60" spans="1:15" ht="15" customHeight="1" x14ac:dyDescent="0.25">
      <c r="B60" s="354"/>
      <c r="C60" s="354"/>
      <c r="D60" s="354"/>
      <c r="E60" s="354"/>
      <c r="F60" s="354"/>
      <c r="G60" s="354"/>
      <c r="H60" s="354"/>
      <c r="I60" s="354"/>
      <c r="J60" s="354"/>
      <c r="K60" s="354"/>
      <c r="L60" s="354"/>
      <c r="M60" s="354"/>
      <c r="O60" s="33"/>
    </row>
    <row r="61" spans="1:15" x14ac:dyDescent="0.25">
      <c r="B61" s="44"/>
      <c r="O61" s="33"/>
    </row>
    <row r="62" spans="1:15" x14ac:dyDescent="0.25">
      <c r="O62" s="33"/>
    </row>
    <row r="63" spans="1:15" x14ac:dyDescent="0.25">
      <c r="O63" s="33"/>
    </row>
    <row r="64" spans="1:15" x14ac:dyDescent="0.25">
      <c r="O64" s="33"/>
    </row>
    <row r="65" spans="15:15" x14ac:dyDescent="0.25">
      <c r="O65" s="33"/>
    </row>
    <row r="66" spans="15:15" x14ac:dyDescent="0.25">
      <c r="O66" s="33"/>
    </row>
    <row r="67" spans="15:15" x14ac:dyDescent="0.25">
      <c r="O67" s="33"/>
    </row>
    <row r="68" spans="15:15" x14ac:dyDescent="0.25">
      <c r="O68" s="33"/>
    </row>
    <row r="69" spans="15:15" x14ac:dyDescent="0.25">
      <c r="O69" s="33"/>
    </row>
    <row r="70" spans="15:15" x14ac:dyDescent="0.25">
      <c r="O70" s="33"/>
    </row>
    <row r="71" spans="15:15" x14ac:dyDescent="0.25">
      <c r="O71" s="33"/>
    </row>
    <row r="72" spans="15:15" x14ac:dyDescent="0.25">
      <c r="O72" s="33"/>
    </row>
    <row r="73" spans="15:15" x14ac:dyDescent="0.25">
      <c r="O73" s="33"/>
    </row>
    <row r="74" spans="15:15" x14ac:dyDescent="0.25">
      <c r="O74" s="33"/>
    </row>
    <row r="75" spans="15:15" x14ac:dyDescent="0.25">
      <c r="O75" s="33"/>
    </row>
    <row r="76" spans="15:15" x14ac:dyDescent="0.25">
      <c r="O76" s="33"/>
    </row>
    <row r="77" spans="15:15" x14ac:dyDescent="0.25">
      <c r="O77" s="33"/>
    </row>
    <row r="78" spans="15:15" x14ac:dyDescent="0.25">
      <c r="O78" s="33"/>
    </row>
    <row r="79" spans="15:15" x14ac:dyDescent="0.25">
      <c r="O79" s="33"/>
    </row>
    <row r="80" spans="15:15" x14ac:dyDescent="0.25">
      <c r="O80" s="33"/>
    </row>
    <row r="81" spans="15:15" x14ac:dyDescent="0.25">
      <c r="O81" s="33"/>
    </row>
    <row r="82" spans="15:15" x14ac:dyDescent="0.25">
      <c r="O82" s="33"/>
    </row>
    <row r="83" spans="15:15" x14ac:dyDescent="0.25">
      <c r="O83" s="33"/>
    </row>
    <row r="84" spans="15:15" x14ac:dyDescent="0.25">
      <c r="O84" s="33"/>
    </row>
    <row r="85" spans="15:15" x14ac:dyDescent="0.25">
      <c r="O85" s="33"/>
    </row>
    <row r="86" spans="15:15" x14ac:dyDescent="0.25">
      <c r="O86" s="33"/>
    </row>
    <row r="87" spans="15:15" x14ac:dyDescent="0.25">
      <c r="O87" s="33"/>
    </row>
    <row r="88" spans="15:15" x14ac:dyDescent="0.25">
      <c r="O88" s="33"/>
    </row>
    <row r="89" spans="15:15" x14ac:dyDescent="0.25">
      <c r="O89" s="33"/>
    </row>
    <row r="90" spans="15:15" x14ac:dyDescent="0.25">
      <c r="O90" s="33"/>
    </row>
    <row r="91" spans="15:15" x14ac:dyDescent="0.25">
      <c r="O91" s="33"/>
    </row>
    <row r="92" spans="15:15" x14ac:dyDescent="0.25">
      <c r="O92" s="33"/>
    </row>
    <row r="93" spans="15:15" x14ac:dyDescent="0.25">
      <c r="O93" s="33"/>
    </row>
    <row r="94" spans="15:15" x14ac:dyDescent="0.25">
      <c r="O94" s="33"/>
    </row>
    <row r="95" spans="15:15" x14ac:dyDescent="0.25">
      <c r="O95" s="33"/>
    </row>
    <row r="96" spans="15:15" x14ac:dyDescent="0.25">
      <c r="O96" s="33"/>
    </row>
    <row r="97" spans="15:15" x14ac:dyDescent="0.25">
      <c r="O97" s="33"/>
    </row>
    <row r="98" spans="15:15" x14ac:dyDescent="0.25">
      <c r="O98" s="33"/>
    </row>
    <row r="99" spans="15:15" x14ac:dyDescent="0.25">
      <c r="O99" s="33"/>
    </row>
    <row r="100" spans="15:15" x14ac:dyDescent="0.25">
      <c r="O100" s="33"/>
    </row>
    <row r="101" spans="15:15" x14ac:dyDescent="0.25">
      <c r="O101" s="33"/>
    </row>
    <row r="102" spans="15:15" x14ac:dyDescent="0.25">
      <c r="O102" s="33"/>
    </row>
    <row r="103" spans="15:15" x14ac:dyDescent="0.25">
      <c r="O103" s="33"/>
    </row>
    <row r="104" spans="15:15" x14ac:dyDescent="0.25">
      <c r="O104" s="33"/>
    </row>
    <row r="105" spans="15:15" x14ac:dyDescent="0.25">
      <c r="O105" s="33"/>
    </row>
    <row r="106" spans="15:15" x14ac:dyDescent="0.25">
      <c r="O106" s="33"/>
    </row>
    <row r="107" spans="15:15" x14ac:dyDescent="0.25">
      <c r="O107" s="33"/>
    </row>
    <row r="108" spans="15:15" x14ac:dyDescent="0.25">
      <c r="O108" s="33"/>
    </row>
    <row r="109" spans="15:15" x14ac:dyDescent="0.25">
      <c r="O109" s="33"/>
    </row>
    <row r="110" spans="15:15" x14ac:dyDescent="0.25">
      <c r="O110" s="33"/>
    </row>
    <row r="111" spans="15:15" x14ac:dyDescent="0.25">
      <c r="O111" s="33"/>
    </row>
    <row r="112" spans="15:15" x14ac:dyDescent="0.25">
      <c r="O112" s="33"/>
    </row>
    <row r="113" spans="15:15" x14ac:dyDescent="0.25">
      <c r="O113" s="33"/>
    </row>
    <row r="114" spans="15:15" x14ac:dyDescent="0.25">
      <c r="O114" s="33"/>
    </row>
    <row r="115" spans="15:15" x14ac:dyDescent="0.25">
      <c r="O115" s="33"/>
    </row>
    <row r="116" spans="15:15" x14ac:dyDescent="0.25">
      <c r="O116" s="33"/>
    </row>
    <row r="117" spans="15:15" x14ac:dyDescent="0.25">
      <c r="O117" s="33"/>
    </row>
    <row r="118" spans="15:15" x14ac:dyDescent="0.25">
      <c r="O118" s="33"/>
    </row>
    <row r="119" spans="15:15" x14ac:dyDescent="0.25">
      <c r="O119" s="33"/>
    </row>
    <row r="120" spans="15:15" x14ac:dyDescent="0.25">
      <c r="O120" s="33"/>
    </row>
    <row r="121" spans="15:15" x14ac:dyDescent="0.25">
      <c r="O121" s="33"/>
    </row>
    <row r="122" spans="15:15" x14ac:dyDescent="0.25">
      <c r="O122" s="33"/>
    </row>
    <row r="123" spans="15:15" x14ac:dyDescent="0.25">
      <c r="O123" s="33"/>
    </row>
    <row r="124" spans="15:15" x14ac:dyDescent="0.25">
      <c r="O124" s="33"/>
    </row>
    <row r="125" spans="15:15" x14ac:dyDescent="0.25">
      <c r="O125" s="33"/>
    </row>
    <row r="126" spans="15:15" x14ac:dyDescent="0.25">
      <c r="O126" s="33"/>
    </row>
    <row r="127" spans="15:15" x14ac:dyDescent="0.25">
      <c r="O127" s="33"/>
    </row>
    <row r="128" spans="15:15" x14ac:dyDescent="0.25">
      <c r="O128" s="33"/>
    </row>
    <row r="129" spans="15:15" x14ac:dyDescent="0.25">
      <c r="O129" s="33"/>
    </row>
    <row r="130" spans="15:15" x14ac:dyDescent="0.25">
      <c r="O130" s="33"/>
    </row>
    <row r="131" spans="15:15" x14ac:dyDescent="0.25">
      <c r="O131" s="33"/>
    </row>
    <row r="132" spans="15:15" x14ac:dyDescent="0.25">
      <c r="O132" s="33"/>
    </row>
    <row r="133" spans="15:15" x14ac:dyDescent="0.25">
      <c r="O133" s="33"/>
    </row>
    <row r="134" spans="15:15" x14ac:dyDescent="0.25">
      <c r="O134" s="33"/>
    </row>
  </sheetData>
  <sheetProtection algorithmName="SHA-512" hashValue="xT5UDSW4AqXhB7FVfcdK85mUdSp2Ez0wj224WZQFio3vFuVN4+0Vfv1FBuoi9Sm2scbtfCBm9OKTPYsZM2LxWg==" saltValue="RpSEJUXRJHw0eztIqmcvQQ==" spinCount="100000" sheet="1" objects="1" scenarios="1"/>
  <mergeCells count="27">
    <mergeCell ref="J2:M3"/>
    <mergeCell ref="B37:M37"/>
    <mergeCell ref="B38:M38"/>
    <mergeCell ref="B46:M46"/>
    <mergeCell ref="A11:N12"/>
    <mergeCell ref="C2:E3"/>
    <mergeCell ref="B41:M41"/>
    <mergeCell ref="B36:M36"/>
    <mergeCell ref="B39:L39"/>
    <mergeCell ref="B32:M32"/>
    <mergeCell ref="B34:M34"/>
    <mergeCell ref="B33:M33"/>
    <mergeCell ref="B35:M35"/>
    <mergeCell ref="B29:M29"/>
    <mergeCell ref="AA32:AF32"/>
    <mergeCell ref="B60:M60"/>
    <mergeCell ref="B50:M50"/>
    <mergeCell ref="B54:M54"/>
    <mergeCell ref="B53:M53"/>
    <mergeCell ref="B57:M57"/>
    <mergeCell ref="B58:M58"/>
    <mergeCell ref="B42:M42"/>
    <mergeCell ref="B43:M43"/>
    <mergeCell ref="B47:M47"/>
    <mergeCell ref="B51:M51"/>
    <mergeCell ref="AA34:AL34"/>
    <mergeCell ref="B52:M52"/>
  </mergeCells>
  <pageMargins left="0.25" right="0.25" top="0.4" bottom="0.4" header="0.3" footer="0.05"/>
  <pageSetup orientation="portrait" r:id="rId1"/>
  <headerFooter>
    <oddFooter>&amp;C&amp;"Arial,Regular"&amp;9&amp;A; Page &amp;P of 2&amp;RRev. 2022</oddFooter>
  </headerFooter>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Z174"/>
  <sheetViews>
    <sheetView view="pageLayout" zoomScaleNormal="100" workbookViewId="0">
      <selection activeCell="D12" sqref="D12:G12"/>
    </sheetView>
  </sheetViews>
  <sheetFormatPr defaultColWidth="9.109375" defaultRowHeight="13.8" x14ac:dyDescent="0.25"/>
  <cols>
    <col min="1" max="1" width="1.6640625" style="16" customWidth="1"/>
    <col min="2" max="2" width="6.44140625" style="16" customWidth="1"/>
    <col min="3" max="3" width="7" style="16" customWidth="1"/>
    <col min="4" max="4" width="9.109375" style="16"/>
    <col min="5" max="5" width="9.77734375" style="16" customWidth="1"/>
    <col min="6" max="7" width="9.109375" style="16"/>
    <col min="8" max="8" width="0.44140625" style="16" customWidth="1"/>
    <col min="9" max="10" width="9.109375" style="16" customWidth="1"/>
    <col min="11" max="11" width="10.109375" style="16" customWidth="1"/>
    <col min="12" max="12" width="14" style="16" customWidth="1"/>
    <col min="13" max="13" width="6.44140625" style="16" customWidth="1"/>
    <col min="14" max="14" width="0.5546875" style="16" customWidth="1"/>
    <col min="15" max="25" width="0" style="16" hidden="1" customWidth="1"/>
    <col min="26" max="16384" width="9.109375" style="16"/>
  </cols>
  <sheetData>
    <row r="1" spans="1:25" ht="27" customHeight="1" x14ac:dyDescent="0.3">
      <c r="C1" s="17" t="s">
        <v>52</v>
      </c>
      <c r="J1" s="186"/>
      <c r="K1" s="186"/>
      <c r="L1" s="186"/>
      <c r="M1" s="191" t="s">
        <v>9</v>
      </c>
      <c r="O1" s="18"/>
    </row>
    <row r="2" spans="1:25" ht="11.25" customHeight="1" x14ac:dyDescent="0.25">
      <c r="C2" s="362" t="s">
        <v>8</v>
      </c>
      <c r="D2" s="362"/>
      <c r="E2" s="362"/>
      <c r="J2" s="355" t="s">
        <v>30</v>
      </c>
      <c r="K2" s="355"/>
      <c r="L2" s="355"/>
      <c r="M2" s="355"/>
      <c r="O2" s="60"/>
      <c r="R2" s="7"/>
      <c r="U2" s="7"/>
      <c r="X2" s="7"/>
    </row>
    <row r="3" spans="1:25" ht="13.5" customHeight="1" x14ac:dyDescent="0.25">
      <c r="C3" s="362"/>
      <c r="D3" s="362"/>
      <c r="E3" s="362"/>
      <c r="J3" s="355"/>
      <c r="K3" s="355"/>
      <c r="L3" s="355"/>
      <c r="M3" s="355"/>
      <c r="N3" s="19"/>
      <c r="O3" s="60"/>
      <c r="R3" s="61"/>
      <c r="U3" s="61"/>
      <c r="X3" s="61"/>
    </row>
    <row r="4" spans="1:25" x14ac:dyDescent="0.25">
      <c r="C4" s="47" t="str">
        <f>Instructions!C4</f>
        <v>Updated 1/6/2022</v>
      </c>
      <c r="N4" s="21"/>
      <c r="O4" s="21"/>
      <c r="R4" s="8"/>
      <c r="U4" s="8"/>
      <c r="X4" s="9"/>
    </row>
    <row r="5" spans="1:25" x14ac:dyDescent="0.25">
      <c r="C5" s="20"/>
      <c r="L5" s="22"/>
      <c r="M5" s="22" t="s">
        <v>10</v>
      </c>
      <c r="O5" s="22"/>
      <c r="U5" s="8"/>
      <c r="X5" s="9"/>
    </row>
    <row r="6" spans="1:25" x14ac:dyDescent="0.25">
      <c r="C6" s="8"/>
      <c r="L6" s="23"/>
      <c r="M6" s="23" t="s">
        <v>53</v>
      </c>
      <c r="O6" s="23"/>
      <c r="R6" s="4"/>
      <c r="U6" s="4"/>
      <c r="X6" s="7"/>
    </row>
    <row r="7" spans="1:25" ht="3.6" customHeight="1" x14ac:dyDescent="0.25">
      <c r="Q7" s="5"/>
      <c r="T7" s="5"/>
      <c r="W7" s="5"/>
    </row>
    <row r="8" spans="1:25" ht="3.75" customHeight="1" x14ac:dyDescent="0.25">
      <c r="A8" s="24"/>
      <c r="B8" s="24"/>
      <c r="C8" s="24"/>
      <c r="D8" s="24"/>
      <c r="E8" s="24"/>
      <c r="F8" s="24"/>
      <c r="G8" s="24"/>
      <c r="H8" s="24"/>
      <c r="I8" s="24"/>
      <c r="J8" s="24"/>
      <c r="K8" s="24"/>
      <c r="L8" s="24"/>
      <c r="M8" s="24"/>
      <c r="N8" s="24"/>
    </row>
    <row r="9" spans="1:25" ht="16.8" customHeight="1" x14ac:dyDescent="0.25">
      <c r="A9" s="204"/>
      <c r="B9" s="197" t="s">
        <v>94</v>
      </c>
      <c r="C9" s="205"/>
      <c r="D9" s="205"/>
      <c r="E9" s="205"/>
      <c r="F9" s="205"/>
      <c r="G9" s="205"/>
      <c r="H9" s="205"/>
      <c r="I9" s="205"/>
      <c r="J9" s="205"/>
      <c r="K9" s="205"/>
      <c r="L9" s="205"/>
      <c r="M9" s="205"/>
      <c r="N9" s="206"/>
      <c r="Q9" s="5"/>
      <c r="T9" s="5"/>
      <c r="W9" s="6"/>
    </row>
    <row r="10" spans="1:25" ht="68.400000000000006" customHeight="1" x14ac:dyDescent="0.25">
      <c r="A10" s="207"/>
      <c r="B10" s="382" t="s">
        <v>204</v>
      </c>
      <c r="C10" s="382"/>
      <c r="D10" s="382"/>
      <c r="E10" s="382"/>
      <c r="F10" s="382"/>
      <c r="G10" s="382"/>
      <c r="H10" s="382"/>
      <c r="I10" s="382"/>
      <c r="J10" s="382"/>
      <c r="K10" s="382"/>
      <c r="L10" s="382"/>
      <c r="M10" s="382"/>
      <c r="N10" s="208"/>
    </row>
    <row r="11" spans="1:25" ht="17.25" customHeight="1" x14ac:dyDescent="0.3">
      <c r="A11" s="62"/>
      <c r="B11" s="63" t="s">
        <v>11</v>
      </c>
      <c r="C11" s="64"/>
      <c r="D11" s="64"/>
      <c r="E11" s="64"/>
      <c r="F11" s="64"/>
      <c r="G11" s="64"/>
      <c r="H11" s="64"/>
      <c r="I11" s="64"/>
      <c r="J11" s="64"/>
      <c r="K11" s="64"/>
      <c r="L11" s="64"/>
      <c r="M11" s="64"/>
      <c r="N11" s="65"/>
      <c r="O11" s="44"/>
      <c r="R11" s="44"/>
      <c r="S11" s="380"/>
      <c r="T11" s="380"/>
      <c r="W11" s="7"/>
    </row>
    <row r="12" spans="1:25" s="165" customFormat="1" ht="20.85" customHeight="1" x14ac:dyDescent="0.25">
      <c r="A12" s="179"/>
      <c r="B12" s="67" t="s">
        <v>12</v>
      </c>
      <c r="C12" s="67"/>
      <c r="D12" s="367"/>
      <c r="E12" s="367"/>
      <c r="F12" s="367"/>
      <c r="G12" s="367"/>
      <c r="H12" s="67"/>
      <c r="J12" s="76" t="s">
        <v>13</v>
      </c>
      <c r="K12" s="381"/>
      <c r="L12" s="381"/>
      <c r="M12" s="67"/>
      <c r="N12" s="180"/>
      <c r="O12" s="168"/>
      <c r="R12" s="47"/>
      <c r="W12" s="181"/>
    </row>
    <row r="13" spans="1:25" s="165" customFormat="1" ht="20.85" customHeight="1" x14ac:dyDescent="0.25">
      <c r="A13" s="179"/>
      <c r="B13" s="67" t="s">
        <v>14</v>
      </c>
      <c r="C13" s="67"/>
      <c r="D13" s="367"/>
      <c r="E13" s="367"/>
      <c r="F13" s="367"/>
      <c r="G13" s="367"/>
      <c r="H13" s="67"/>
      <c r="J13" s="76" t="s">
        <v>15</v>
      </c>
      <c r="K13" s="367"/>
      <c r="L13" s="367"/>
      <c r="M13" s="67"/>
      <c r="N13" s="180"/>
      <c r="O13" s="168"/>
      <c r="R13" s="182"/>
      <c r="W13" s="181"/>
    </row>
    <row r="14" spans="1:25" s="165" customFormat="1" ht="22.5" customHeight="1" x14ac:dyDescent="0.25">
      <c r="A14" s="179"/>
      <c r="B14" s="67" t="s">
        <v>64</v>
      </c>
      <c r="C14" s="67"/>
      <c r="D14" s="367"/>
      <c r="E14" s="367"/>
      <c r="F14" s="367"/>
      <c r="G14" s="367"/>
      <c r="H14" s="67"/>
      <c r="J14" s="76" t="s">
        <v>80</v>
      </c>
      <c r="K14" s="185"/>
      <c r="L14" s="185"/>
      <c r="M14" s="189" t="s">
        <v>197</v>
      </c>
      <c r="N14" s="180"/>
      <c r="O14" s="168"/>
      <c r="R14" s="182"/>
      <c r="W14" s="182"/>
    </row>
    <row r="15" spans="1:25" s="165" customFormat="1" ht="20.85" customHeight="1" x14ac:dyDescent="0.25">
      <c r="A15" s="179"/>
      <c r="B15" s="67" t="s">
        <v>65</v>
      </c>
      <c r="C15" s="67"/>
      <c r="D15" s="367"/>
      <c r="E15" s="367"/>
      <c r="F15" s="367"/>
      <c r="G15" s="367"/>
      <c r="H15" s="67"/>
      <c r="I15" s="383" t="s">
        <v>85</v>
      </c>
      <c r="J15" s="383"/>
      <c r="K15" s="367" t="s">
        <v>90</v>
      </c>
      <c r="L15" s="367"/>
      <c r="M15" s="70"/>
      <c r="N15" s="183"/>
      <c r="O15" s="168"/>
      <c r="R15" s="182"/>
      <c r="W15" s="182"/>
    </row>
    <row r="16" spans="1:25" s="165" customFormat="1" ht="20.85" customHeight="1" x14ac:dyDescent="0.25">
      <c r="A16" s="184"/>
      <c r="B16" s="245" t="s">
        <v>25</v>
      </c>
      <c r="C16" s="245"/>
      <c r="D16" s="368" t="s">
        <v>123</v>
      </c>
      <c r="E16" s="368"/>
      <c r="F16" s="245" t="s">
        <v>36</v>
      </c>
      <c r="G16" s="245"/>
      <c r="H16" s="245"/>
      <c r="I16" s="368" t="s">
        <v>123</v>
      </c>
      <c r="J16" s="368"/>
      <c r="K16" s="245"/>
      <c r="L16" s="246"/>
      <c r="M16" s="245"/>
      <c r="N16" s="247"/>
      <c r="O16" s="248"/>
      <c r="P16" s="248"/>
      <c r="Q16" s="248"/>
      <c r="R16" s="249"/>
      <c r="S16" s="248"/>
      <c r="T16" s="248"/>
      <c r="U16" s="248"/>
      <c r="V16" s="248"/>
      <c r="W16" s="248"/>
      <c r="X16" s="248"/>
      <c r="Y16" s="248"/>
    </row>
    <row r="17" spans="1:25" s="165" customFormat="1" ht="20.85" customHeight="1" x14ac:dyDescent="0.25">
      <c r="A17" s="184"/>
      <c r="B17" s="384" t="s">
        <v>191</v>
      </c>
      <c r="C17" s="384"/>
      <c r="D17" s="384"/>
      <c r="E17" s="384"/>
      <c r="F17" s="178" t="s">
        <v>123</v>
      </c>
      <c r="G17" s="250"/>
      <c r="H17" s="250"/>
      <c r="I17" s="251"/>
      <c r="J17" s="251"/>
      <c r="K17" s="250"/>
      <c r="L17" s="246" t="s">
        <v>185</v>
      </c>
      <c r="M17" s="250"/>
      <c r="N17" s="247"/>
      <c r="O17" s="248"/>
      <c r="P17" s="248"/>
      <c r="Q17" s="248"/>
      <c r="R17" s="249"/>
      <c r="S17" s="248"/>
      <c r="T17" s="248"/>
      <c r="U17" s="248"/>
      <c r="V17" s="248"/>
      <c r="W17" s="248"/>
      <c r="X17" s="248"/>
      <c r="Y17" s="248"/>
    </row>
    <row r="18" spans="1:25" s="165" customFormat="1" ht="20.85" customHeight="1" x14ac:dyDescent="0.25">
      <c r="A18" s="179"/>
      <c r="B18" s="245" t="s">
        <v>128</v>
      </c>
      <c r="C18" s="379" t="s">
        <v>133</v>
      </c>
      <c r="D18" s="379"/>
      <c r="E18" s="379"/>
      <c r="F18" s="379"/>
      <c r="G18" s="379"/>
      <c r="H18" s="379"/>
      <c r="I18" s="379"/>
      <c r="J18" s="379"/>
      <c r="K18" s="379"/>
      <c r="L18" s="252"/>
      <c r="M18" s="252"/>
      <c r="N18" s="247"/>
      <c r="O18" s="248"/>
      <c r="P18" s="248"/>
      <c r="Q18" s="248"/>
      <c r="R18" s="249"/>
      <c r="S18" s="248"/>
      <c r="T18" s="248"/>
      <c r="U18" s="248"/>
      <c r="V18" s="248"/>
      <c r="W18" s="248"/>
      <c r="X18" s="248"/>
      <c r="Y18" s="248"/>
    </row>
    <row r="19" spans="1:25" s="165" customFormat="1" ht="20.85" customHeight="1" x14ac:dyDescent="0.25">
      <c r="A19" s="179"/>
      <c r="B19" s="248"/>
      <c r="C19" s="253"/>
      <c r="D19" s="254" t="s">
        <v>27</v>
      </c>
      <c r="E19" s="232"/>
      <c r="F19" s="255"/>
      <c r="G19" s="254"/>
      <c r="H19" s="254" t="s">
        <v>86</v>
      </c>
      <c r="I19" s="178"/>
      <c r="J19" s="257"/>
      <c r="K19" s="245"/>
      <c r="L19" s="245"/>
      <c r="M19" s="245"/>
      <c r="N19" s="247"/>
      <c r="O19" s="256"/>
      <c r="P19" s="248"/>
      <c r="Q19" s="248"/>
      <c r="R19" s="248"/>
      <c r="S19" s="248"/>
      <c r="T19" s="248"/>
      <c r="U19" s="248"/>
      <c r="V19" s="248"/>
      <c r="W19" s="248"/>
      <c r="X19" s="248"/>
      <c r="Y19" s="248"/>
    </row>
    <row r="20" spans="1:25" ht="15.6" x14ac:dyDescent="0.3">
      <c r="A20" s="72"/>
      <c r="B20" s="73" t="s">
        <v>16</v>
      </c>
      <c r="C20" s="74"/>
      <c r="D20" s="74"/>
      <c r="E20" s="74"/>
      <c r="F20" s="74"/>
      <c r="G20" s="74"/>
      <c r="H20" s="74"/>
      <c r="I20" s="74"/>
      <c r="J20" s="74"/>
      <c r="K20" s="74"/>
      <c r="L20" s="74"/>
      <c r="M20" s="74"/>
      <c r="N20" s="75"/>
    </row>
    <row r="21" spans="1:25" s="165" customFormat="1" ht="19.5" customHeight="1" x14ac:dyDescent="0.25">
      <c r="A21" s="179"/>
      <c r="B21" s="67"/>
      <c r="C21" s="67"/>
      <c r="D21" s="76" t="s">
        <v>67</v>
      </c>
      <c r="E21" s="369"/>
      <c r="F21" s="369"/>
      <c r="G21" s="67"/>
      <c r="H21" s="67"/>
      <c r="J21" s="67"/>
      <c r="K21" s="76" t="s">
        <v>66</v>
      </c>
      <c r="L21" s="177"/>
      <c r="M21" s="67"/>
      <c r="N21" s="180"/>
    </row>
    <row r="22" spans="1:25" ht="27" customHeight="1" x14ac:dyDescent="0.25">
      <c r="A22" s="77"/>
      <c r="B22" s="376" t="s">
        <v>70</v>
      </c>
      <c r="C22" s="377"/>
      <c r="D22" s="377"/>
      <c r="E22" s="377"/>
      <c r="F22" s="377"/>
      <c r="G22" s="377"/>
      <c r="H22" s="377"/>
      <c r="I22" s="377"/>
      <c r="J22" s="377"/>
      <c r="K22" s="377"/>
      <c r="L22" s="377"/>
      <c r="M22" s="378"/>
      <c r="N22" s="78"/>
    </row>
    <row r="23" spans="1:25" ht="15.6" x14ac:dyDescent="0.25">
      <c r="A23" s="79"/>
      <c r="B23" s="80" t="s">
        <v>17</v>
      </c>
      <c r="C23" s="64"/>
      <c r="D23" s="64"/>
      <c r="E23" s="81" t="s">
        <v>57</v>
      </c>
      <c r="F23" s="64"/>
      <c r="G23" s="64"/>
      <c r="H23" s="64"/>
      <c r="I23" s="64"/>
      <c r="J23" s="64"/>
      <c r="K23" s="64"/>
      <c r="L23" s="64"/>
      <c r="M23" s="64"/>
      <c r="N23" s="65"/>
    </row>
    <row r="24" spans="1:25" ht="3.75" customHeight="1" x14ac:dyDescent="0.25">
      <c r="A24" s="27"/>
      <c r="B24" s="370"/>
      <c r="C24" s="370"/>
      <c r="D24" s="370"/>
      <c r="E24" s="370"/>
      <c r="F24" s="370"/>
      <c r="G24" s="370"/>
      <c r="H24" s="370"/>
      <c r="I24" s="370"/>
      <c r="J24" s="370"/>
      <c r="K24" s="370"/>
      <c r="L24" s="370"/>
      <c r="M24" s="370"/>
      <c r="N24" s="66"/>
    </row>
    <row r="25" spans="1:25" ht="17.25" customHeight="1" x14ac:dyDescent="0.25">
      <c r="A25" s="82"/>
      <c r="B25" s="367"/>
      <c r="C25" s="367"/>
      <c r="D25" s="83"/>
      <c r="E25" s="174"/>
      <c r="F25" s="83"/>
      <c r="G25" s="174"/>
      <c r="H25" s="83"/>
      <c r="I25" s="83"/>
      <c r="J25" s="174"/>
      <c r="K25" s="83"/>
      <c r="L25" s="68"/>
      <c r="M25" s="31"/>
      <c r="N25" s="32"/>
    </row>
    <row r="26" spans="1:25" ht="3.75" customHeight="1" x14ac:dyDescent="0.25">
      <c r="A26" s="30"/>
      <c r="B26" s="371"/>
      <c r="C26" s="371"/>
      <c r="D26" s="371"/>
      <c r="E26" s="371"/>
      <c r="F26" s="371"/>
      <c r="G26" s="371"/>
      <c r="H26" s="371"/>
      <c r="I26" s="371"/>
      <c r="J26" s="371"/>
      <c r="K26" s="371"/>
      <c r="L26" s="371"/>
      <c r="M26" s="371"/>
      <c r="N26" s="69"/>
    </row>
    <row r="27" spans="1:25" ht="17.25" customHeight="1" x14ac:dyDescent="0.25">
      <c r="A27" s="30"/>
      <c r="B27" s="367"/>
      <c r="C27" s="367"/>
      <c r="D27" s="83"/>
      <c r="E27" s="174"/>
      <c r="F27" s="83"/>
      <c r="G27" s="174"/>
      <c r="H27" s="83"/>
      <c r="I27" s="83"/>
      <c r="J27" s="174"/>
      <c r="K27" s="83"/>
      <c r="L27" s="68"/>
      <c r="M27" s="31"/>
      <c r="N27" s="32"/>
    </row>
    <row r="28" spans="1:25" ht="3.75" customHeight="1" x14ac:dyDescent="0.25">
      <c r="A28" s="30"/>
      <c r="B28" s="371"/>
      <c r="C28" s="371"/>
      <c r="D28" s="371"/>
      <c r="E28" s="371"/>
      <c r="F28" s="371"/>
      <c r="G28" s="371"/>
      <c r="H28" s="371"/>
      <c r="I28" s="371"/>
      <c r="J28" s="371"/>
      <c r="K28" s="371"/>
      <c r="L28" s="371"/>
      <c r="M28" s="371"/>
      <c r="N28" s="69"/>
    </row>
    <row r="29" spans="1:25" ht="17.25" customHeight="1" x14ac:dyDescent="0.25">
      <c r="A29" s="30"/>
      <c r="B29" s="367"/>
      <c r="C29" s="367"/>
      <c r="D29" s="83"/>
      <c r="E29" s="174"/>
      <c r="F29" s="83"/>
      <c r="G29" s="174"/>
      <c r="H29" s="83"/>
      <c r="I29" s="83"/>
      <c r="J29" s="174"/>
      <c r="K29" s="83"/>
      <c r="L29" s="68"/>
      <c r="M29" s="31"/>
      <c r="N29" s="32"/>
    </row>
    <row r="30" spans="1:25" ht="3.75" customHeight="1" x14ac:dyDescent="0.25">
      <c r="A30" s="40"/>
      <c r="B30" s="372"/>
      <c r="C30" s="372"/>
      <c r="D30" s="372"/>
      <c r="E30" s="372"/>
      <c r="F30" s="372"/>
      <c r="G30" s="372"/>
      <c r="H30" s="372"/>
      <c r="I30" s="372"/>
      <c r="J30" s="372"/>
      <c r="K30" s="372"/>
      <c r="L30" s="372"/>
      <c r="M30" s="372"/>
      <c r="N30" s="84"/>
    </row>
    <row r="31" spans="1:25" ht="15.6" x14ac:dyDescent="0.25">
      <c r="A31" s="85"/>
      <c r="B31" s="86" t="s">
        <v>37</v>
      </c>
      <c r="C31" s="74"/>
      <c r="D31" s="74"/>
      <c r="E31" s="74"/>
      <c r="F31" s="87" t="s">
        <v>71</v>
      </c>
      <c r="G31" s="74"/>
      <c r="H31" s="74"/>
      <c r="I31" s="74"/>
      <c r="J31" s="74"/>
      <c r="K31" s="74"/>
      <c r="L31" s="74"/>
      <c r="M31" s="74"/>
      <c r="N31" s="75"/>
    </row>
    <row r="32" spans="1:25" s="44" customFormat="1" ht="13.2" x14ac:dyDescent="0.25">
      <c r="A32" s="45"/>
      <c r="B32" s="68"/>
      <c r="C32" s="68"/>
      <c r="D32" s="68"/>
      <c r="E32" s="68"/>
      <c r="F32" s="68"/>
      <c r="G32" s="68"/>
      <c r="H32" s="68"/>
      <c r="I32" s="68"/>
      <c r="J32" s="68"/>
      <c r="K32" s="68"/>
      <c r="L32" s="68"/>
      <c r="M32" s="68"/>
      <c r="N32" s="46"/>
    </row>
    <row r="33" spans="1:26" ht="7.5" customHeight="1" x14ac:dyDescent="0.25">
      <c r="A33" s="30"/>
      <c r="B33" s="31"/>
      <c r="C33" s="31"/>
      <c r="D33" s="31"/>
      <c r="E33" s="31"/>
      <c r="F33" s="31"/>
      <c r="G33" s="31"/>
      <c r="H33" s="31"/>
      <c r="I33" s="31"/>
      <c r="J33" s="31"/>
      <c r="K33" s="31"/>
      <c r="L33" s="31"/>
      <c r="M33" s="31"/>
      <c r="N33" s="32"/>
    </row>
    <row r="34" spans="1:26" ht="15.6" x14ac:dyDescent="0.25">
      <c r="A34" s="34"/>
      <c r="B34" s="88" t="s">
        <v>0</v>
      </c>
      <c r="C34" s="89"/>
      <c r="D34" s="89"/>
      <c r="E34" s="89"/>
      <c r="F34" s="89"/>
      <c r="G34" s="89"/>
      <c r="H34" s="89"/>
      <c r="I34" s="89"/>
      <c r="J34" s="89"/>
      <c r="K34" s="89"/>
      <c r="L34" s="89"/>
      <c r="M34" s="89"/>
      <c r="N34" s="90"/>
    </row>
    <row r="35" spans="1:26" ht="58.2" customHeight="1" x14ac:dyDescent="0.25">
      <c r="A35" s="91"/>
      <c r="B35" s="373" t="s">
        <v>1</v>
      </c>
      <c r="C35" s="373"/>
      <c r="D35" s="373"/>
      <c r="E35" s="373"/>
      <c r="F35" s="373"/>
      <c r="G35" s="373"/>
      <c r="H35" s="373"/>
      <c r="I35" s="373"/>
      <c r="J35" s="373"/>
      <c r="K35" s="373"/>
      <c r="L35" s="373"/>
      <c r="M35" s="373"/>
      <c r="N35" s="92"/>
    </row>
    <row r="36" spans="1:26" ht="3" customHeight="1" x14ac:dyDescent="0.25">
      <c r="A36" s="30"/>
      <c r="B36" s="31"/>
      <c r="C36" s="31"/>
      <c r="D36" s="31"/>
      <c r="E36" s="31"/>
      <c r="F36" s="31"/>
      <c r="G36" s="31"/>
      <c r="H36" s="31"/>
      <c r="I36" s="31"/>
      <c r="J36" s="31"/>
      <c r="K36" s="31"/>
      <c r="L36" s="31"/>
      <c r="M36" s="31"/>
      <c r="N36" s="32"/>
    </row>
    <row r="37" spans="1:26" ht="26.25" customHeight="1" x14ac:dyDescent="0.25">
      <c r="A37" s="30"/>
      <c r="B37" s="31" t="s">
        <v>4</v>
      </c>
      <c r="C37" s="31"/>
      <c r="D37" s="24"/>
      <c r="E37" s="24"/>
      <c r="F37" s="24"/>
      <c r="G37" s="24"/>
      <c r="H37" s="31"/>
      <c r="I37" s="31"/>
      <c r="J37" s="93" t="s">
        <v>7</v>
      </c>
      <c r="K37" s="374"/>
      <c r="L37" s="375"/>
      <c r="M37" s="375"/>
      <c r="N37" s="32"/>
    </row>
    <row r="38" spans="1:26" ht="3" customHeight="1" x14ac:dyDescent="0.25">
      <c r="A38" s="30"/>
      <c r="B38" s="31"/>
      <c r="C38" s="31"/>
      <c r="D38" s="31"/>
      <c r="E38" s="31"/>
      <c r="F38" s="31"/>
      <c r="G38" s="31"/>
      <c r="H38" s="31"/>
      <c r="I38" s="31"/>
      <c r="J38" s="93"/>
      <c r="K38" s="31"/>
      <c r="L38" s="31"/>
      <c r="M38" s="31"/>
      <c r="N38" s="32"/>
    </row>
    <row r="39" spans="1:26" ht="23.25" customHeight="1" x14ac:dyDescent="0.25">
      <c r="A39" s="30"/>
      <c r="B39" s="31" t="s">
        <v>6</v>
      </c>
      <c r="C39" s="31"/>
      <c r="D39" s="375"/>
      <c r="E39" s="375"/>
      <c r="F39" s="375"/>
      <c r="G39" s="375"/>
      <c r="H39" s="31"/>
      <c r="I39" s="31"/>
      <c r="J39" s="93" t="s">
        <v>2</v>
      </c>
      <c r="K39" s="375"/>
      <c r="L39" s="375"/>
      <c r="M39" s="375"/>
      <c r="N39" s="32"/>
    </row>
    <row r="40" spans="1:26" ht="3" customHeight="1" x14ac:dyDescent="0.25">
      <c r="A40" s="30"/>
      <c r="B40" s="94"/>
      <c r="C40" s="94"/>
      <c r="D40" s="365" t="s">
        <v>5</v>
      </c>
      <c r="E40" s="365"/>
      <c r="F40" s="365"/>
      <c r="G40" s="365"/>
      <c r="H40" s="94"/>
      <c r="I40" s="94"/>
      <c r="J40" s="94"/>
      <c r="K40" s="94"/>
      <c r="L40" s="31"/>
      <c r="M40" s="31"/>
      <c r="N40" s="32"/>
    </row>
    <row r="41" spans="1:26" ht="23.25" customHeight="1" x14ac:dyDescent="0.25">
      <c r="A41" s="30"/>
      <c r="B41" s="31"/>
      <c r="C41" s="31"/>
      <c r="D41" s="366"/>
      <c r="E41" s="366"/>
      <c r="F41" s="366"/>
      <c r="G41" s="366"/>
      <c r="H41" s="31"/>
      <c r="I41" s="31"/>
      <c r="J41" s="93" t="s">
        <v>3</v>
      </c>
      <c r="K41" s="367"/>
      <c r="L41" s="367"/>
      <c r="M41" s="367"/>
      <c r="N41" s="32"/>
    </row>
    <row r="42" spans="1:26" ht="3" customHeight="1" x14ac:dyDescent="0.25">
      <c r="A42" s="30"/>
      <c r="B42" s="94"/>
      <c r="C42" s="94"/>
      <c r="D42" s="94"/>
      <c r="E42" s="94"/>
      <c r="F42" s="94"/>
      <c r="G42" s="94"/>
      <c r="H42" s="94"/>
      <c r="I42" s="94"/>
      <c r="J42" s="94"/>
      <c r="K42" s="94"/>
      <c r="L42" s="31"/>
      <c r="M42" s="31"/>
      <c r="N42" s="32"/>
    </row>
    <row r="43" spans="1:26" ht="23.25" customHeight="1" x14ac:dyDescent="0.3">
      <c r="A43" s="30"/>
      <c r="B43" s="190"/>
      <c r="C43" s="31"/>
      <c r="D43" s="31"/>
      <c r="E43" s="31"/>
      <c r="F43" s="31"/>
      <c r="G43" s="31"/>
      <c r="H43" s="31"/>
      <c r="I43" s="31"/>
      <c r="J43" s="93" t="s">
        <v>18</v>
      </c>
      <c r="K43" s="368"/>
      <c r="L43" s="368"/>
      <c r="M43" s="368"/>
      <c r="N43" s="32"/>
      <c r="Z43"/>
    </row>
    <row r="44" spans="1:26" ht="3" customHeight="1" x14ac:dyDescent="0.25">
      <c r="A44" s="28"/>
      <c r="B44" s="28"/>
      <c r="C44" s="28"/>
      <c r="D44" s="28"/>
      <c r="E44" s="28"/>
      <c r="F44" s="28"/>
      <c r="G44" s="28"/>
      <c r="H44" s="28"/>
      <c r="I44" s="28"/>
      <c r="J44" s="209"/>
      <c r="K44" s="28"/>
      <c r="L44" s="28"/>
      <c r="M44" s="28"/>
      <c r="N44" s="28"/>
    </row>
    <row r="45" spans="1:26" ht="8.25" customHeight="1" x14ac:dyDescent="0.25"/>
    <row r="47" spans="1:26" x14ac:dyDescent="0.25">
      <c r="M47" s="95"/>
      <c r="Z47" s="33"/>
    </row>
    <row r="48" spans="1:26" x14ac:dyDescent="0.25">
      <c r="Z48" s="33"/>
    </row>
    <row r="49" spans="26:26" x14ac:dyDescent="0.25">
      <c r="Z49" s="33"/>
    </row>
    <row r="50" spans="26:26" x14ac:dyDescent="0.25">
      <c r="Z50" s="33"/>
    </row>
    <row r="51" spans="26:26" x14ac:dyDescent="0.25">
      <c r="Z51" s="33"/>
    </row>
    <row r="52" spans="26:26" x14ac:dyDescent="0.25">
      <c r="Z52" s="33"/>
    </row>
    <row r="53" spans="26:26" x14ac:dyDescent="0.25">
      <c r="Z53" s="33"/>
    </row>
    <row r="54" spans="26:26" x14ac:dyDescent="0.25">
      <c r="Z54" s="33"/>
    </row>
    <row r="55" spans="26:26" x14ac:dyDescent="0.25">
      <c r="Z55" s="33"/>
    </row>
    <row r="56" spans="26:26" x14ac:dyDescent="0.25">
      <c r="Z56" s="33"/>
    </row>
    <row r="57" spans="26:26" x14ac:dyDescent="0.25">
      <c r="Z57" s="33"/>
    </row>
    <row r="58" spans="26:26" x14ac:dyDescent="0.25">
      <c r="Z58" s="33"/>
    </row>
    <row r="59" spans="26:26" x14ac:dyDescent="0.25">
      <c r="Z59" s="33"/>
    </row>
    <row r="60" spans="26:26" x14ac:dyDescent="0.25">
      <c r="Z60" s="33"/>
    </row>
    <row r="61" spans="26:26" x14ac:dyDescent="0.25">
      <c r="Z61" s="33"/>
    </row>
    <row r="62" spans="26:26" x14ac:dyDescent="0.25">
      <c r="Z62" s="33"/>
    </row>
    <row r="63" spans="26:26" x14ac:dyDescent="0.25">
      <c r="Z63" s="33"/>
    </row>
    <row r="64" spans="26:26" x14ac:dyDescent="0.25">
      <c r="Z64" s="33"/>
    </row>
    <row r="65" spans="26:26" x14ac:dyDescent="0.25">
      <c r="Z65" s="33"/>
    </row>
    <row r="66" spans="26:26" x14ac:dyDescent="0.25">
      <c r="Z66" s="33"/>
    </row>
    <row r="67" spans="26:26" x14ac:dyDescent="0.25">
      <c r="Z67" s="33"/>
    </row>
    <row r="68" spans="26:26" x14ac:dyDescent="0.25">
      <c r="Z68" s="33"/>
    </row>
    <row r="69" spans="26:26" x14ac:dyDescent="0.25">
      <c r="Z69" s="33"/>
    </row>
    <row r="70" spans="26:26" x14ac:dyDescent="0.25">
      <c r="Z70" s="33"/>
    </row>
    <row r="71" spans="26:26" x14ac:dyDescent="0.25">
      <c r="Z71" s="33"/>
    </row>
    <row r="72" spans="26:26" x14ac:dyDescent="0.25">
      <c r="Z72" s="33"/>
    </row>
    <row r="73" spans="26:26" x14ac:dyDescent="0.25">
      <c r="Z73" s="33"/>
    </row>
    <row r="74" spans="26:26" x14ac:dyDescent="0.25">
      <c r="Z74" s="33"/>
    </row>
    <row r="75" spans="26:26" x14ac:dyDescent="0.25">
      <c r="Z75" s="33"/>
    </row>
    <row r="76" spans="26:26" x14ac:dyDescent="0.25">
      <c r="Z76" s="33"/>
    </row>
    <row r="77" spans="26:26" x14ac:dyDescent="0.25">
      <c r="Z77" s="33"/>
    </row>
    <row r="78" spans="26:26" x14ac:dyDescent="0.25">
      <c r="Z78" s="33"/>
    </row>
    <row r="79" spans="26:26" x14ac:dyDescent="0.25">
      <c r="Z79" s="33"/>
    </row>
    <row r="80" spans="26:26" x14ac:dyDescent="0.25">
      <c r="Z80" s="33"/>
    </row>
    <row r="81" spans="26:26" x14ac:dyDescent="0.25">
      <c r="Z81" s="33"/>
    </row>
    <row r="82" spans="26:26" x14ac:dyDescent="0.25">
      <c r="Z82" s="33"/>
    </row>
    <row r="83" spans="26:26" x14ac:dyDescent="0.25">
      <c r="Z83" s="33"/>
    </row>
    <row r="84" spans="26:26" x14ac:dyDescent="0.25">
      <c r="Z84" s="33"/>
    </row>
    <row r="85" spans="26:26" x14ac:dyDescent="0.25">
      <c r="Z85" s="33"/>
    </row>
    <row r="86" spans="26:26" x14ac:dyDescent="0.25">
      <c r="Z86" s="33"/>
    </row>
    <row r="87" spans="26:26" x14ac:dyDescent="0.25">
      <c r="Z87" s="33"/>
    </row>
    <row r="88" spans="26:26" x14ac:dyDescent="0.25">
      <c r="Z88" s="33"/>
    </row>
    <row r="89" spans="26:26" x14ac:dyDescent="0.25">
      <c r="Z89" s="33"/>
    </row>
    <row r="90" spans="26:26" x14ac:dyDescent="0.25">
      <c r="Z90" s="33"/>
    </row>
    <row r="91" spans="26:26" x14ac:dyDescent="0.25">
      <c r="Z91" s="33"/>
    </row>
    <row r="92" spans="26:26" x14ac:dyDescent="0.25">
      <c r="Z92" s="33"/>
    </row>
    <row r="93" spans="26:26" x14ac:dyDescent="0.25">
      <c r="Z93" s="33"/>
    </row>
    <row r="94" spans="26:26" x14ac:dyDescent="0.25">
      <c r="Z94" s="33"/>
    </row>
    <row r="95" spans="26:26" x14ac:dyDescent="0.25">
      <c r="Z95" s="33"/>
    </row>
    <row r="96" spans="26:26" x14ac:dyDescent="0.25">
      <c r="Z96" s="33"/>
    </row>
    <row r="97" spans="26:26" x14ac:dyDescent="0.25">
      <c r="Z97" s="33"/>
    </row>
    <row r="98" spans="26:26" x14ac:dyDescent="0.25">
      <c r="Z98" s="33"/>
    </row>
    <row r="99" spans="26:26" x14ac:dyDescent="0.25">
      <c r="Z99" s="33"/>
    </row>
    <row r="100" spans="26:26" x14ac:dyDescent="0.25">
      <c r="Z100" s="33"/>
    </row>
    <row r="101" spans="26:26" x14ac:dyDescent="0.25">
      <c r="Z101" s="33"/>
    </row>
    <row r="102" spans="26:26" x14ac:dyDescent="0.25">
      <c r="Z102" s="33"/>
    </row>
    <row r="103" spans="26:26" x14ac:dyDescent="0.25">
      <c r="Z103" s="33"/>
    </row>
    <row r="104" spans="26:26" x14ac:dyDescent="0.25">
      <c r="Z104" s="33"/>
    </row>
    <row r="105" spans="26:26" x14ac:dyDescent="0.25">
      <c r="Z105" s="33"/>
    </row>
    <row r="106" spans="26:26" x14ac:dyDescent="0.25">
      <c r="Z106" s="33"/>
    </row>
    <row r="107" spans="26:26" x14ac:dyDescent="0.25">
      <c r="Z107" s="33"/>
    </row>
    <row r="108" spans="26:26" x14ac:dyDescent="0.25">
      <c r="Z108" s="33"/>
    </row>
    <row r="109" spans="26:26" x14ac:dyDescent="0.25">
      <c r="Z109" s="33"/>
    </row>
    <row r="110" spans="26:26" x14ac:dyDescent="0.25">
      <c r="Z110" s="33"/>
    </row>
    <row r="111" spans="26:26" x14ac:dyDescent="0.25">
      <c r="Z111" s="33"/>
    </row>
    <row r="112" spans="26:26" x14ac:dyDescent="0.25">
      <c r="Z112" s="33"/>
    </row>
    <row r="113" spans="26:26" x14ac:dyDescent="0.25">
      <c r="Z113" s="33"/>
    </row>
    <row r="114" spans="26:26" x14ac:dyDescent="0.25">
      <c r="Z114" s="33"/>
    </row>
    <row r="115" spans="26:26" x14ac:dyDescent="0.25">
      <c r="Z115" s="33"/>
    </row>
    <row r="116" spans="26:26" x14ac:dyDescent="0.25">
      <c r="Z116" s="33"/>
    </row>
    <row r="117" spans="26:26" x14ac:dyDescent="0.25">
      <c r="Z117" s="33"/>
    </row>
    <row r="118" spans="26:26" x14ac:dyDescent="0.25">
      <c r="Z118" s="33"/>
    </row>
    <row r="119" spans="26:26" x14ac:dyDescent="0.25">
      <c r="Z119" s="33"/>
    </row>
    <row r="120" spans="26:26" x14ac:dyDescent="0.25">
      <c r="Z120" s="33"/>
    </row>
    <row r="121" spans="26:26" x14ac:dyDescent="0.25">
      <c r="Z121" s="33"/>
    </row>
    <row r="122" spans="26:26" x14ac:dyDescent="0.25">
      <c r="Z122" s="33"/>
    </row>
    <row r="123" spans="26:26" x14ac:dyDescent="0.25">
      <c r="Z123" s="33"/>
    </row>
    <row r="124" spans="26:26" x14ac:dyDescent="0.25">
      <c r="Z124" s="33"/>
    </row>
    <row r="125" spans="26:26" x14ac:dyDescent="0.25">
      <c r="Z125" s="33"/>
    </row>
    <row r="126" spans="26:26" x14ac:dyDescent="0.25">
      <c r="Z126" s="33"/>
    </row>
    <row r="127" spans="26:26" x14ac:dyDescent="0.25">
      <c r="Z127" s="33"/>
    </row>
    <row r="128" spans="26:26" x14ac:dyDescent="0.25">
      <c r="Z128" s="33"/>
    </row>
    <row r="129" spans="26:26" x14ac:dyDescent="0.25">
      <c r="Z129" s="33"/>
    </row>
    <row r="130" spans="26:26" x14ac:dyDescent="0.25">
      <c r="Z130" s="33"/>
    </row>
    <row r="131" spans="26:26" x14ac:dyDescent="0.25">
      <c r="Z131" s="33"/>
    </row>
    <row r="132" spans="26:26" x14ac:dyDescent="0.25">
      <c r="Z132" s="33"/>
    </row>
    <row r="133" spans="26:26" x14ac:dyDescent="0.25">
      <c r="Z133" s="33"/>
    </row>
    <row r="134" spans="26:26" x14ac:dyDescent="0.25">
      <c r="Z134" s="33"/>
    </row>
    <row r="135" spans="26:26" x14ac:dyDescent="0.25">
      <c r="Z135" s="33"/>
    </row>
    <row r="136" spans="26:26" x14ac:dyDescent="0.25">
      <c r="Z136" s="33"/>
    </row>
    <row r="137" spans="26:26" x14ac:dyDescent="0.25">
      <c r="Z137" s="33"/>
    </row>
    <row r="138" spans="26:26" x14ac:dyDescent="0.25">
      <c r="Z138" s="33"/>
    </row>
    <row r="139" spans="26:26" x14ac:dyDescent="0.25">
      <c r="Z139" s="33"/>
    </row>
    <row r="140" spans="26:26" x14ac:dyDescent="0.25">
      <c r="Z140" s="33"/>
    </row>
    <row r="141" spans="26:26" x14ac:dyDescent="0.25">
      <c r="Z141" s="33"/>
    </row>
    <row r="142" spans="26:26" x14ac:dyDescent="0.25">
      <c r="Z142" s="33"/>
    </row>
    <row r="143" spans="26:26" x14ac:dyDescent="0.25">
      <c r="Z143" s="33"/>
    </row>
    <row r="144" spans="26:26" x14ac:dyDescent="0.25">
      <c r="Z144" s="33"/>
    </row>
    <row r="145" spans="26:26" x14ac:dyDescent="0.25">
      <c r="Z145" s="33"/>
    </row>
    <row r="146" spans="26:26" x14ac:dyDescent="0.25">
      <c r="Z146" s="33"/>
    </row>
    <row r="147" spans="26:26" x14ac:dyDescent="0.25">
      <c r="Z147" s="33"/>
    </row>
    <row r="148" spans="26:26" x14ac:dyDescent="0.25">
      <c r="Z148" s="33"/>
    </row>
    <row r="149" spans="26:26" x14ac:dyDescent="0.25">
      <c r="Z149" s="33"/>
    </row>
    <row r="150" spans="26:26" x14ac:dyDescent="0.25">
      <c r="Z150" s="33"/>
    </row>
    <row r="151" spans="26:26" x14ac:dyDescent="0.25">
      <c r="Z151" s="33"/>
    </row>
    <row r="152" spans="26:26" x14ac:dyDescent="0.25">
      <c r="Z152" s="33"/>
    </row>
    <row r="153" spans="26:26" x14ac:dyDescent="0.25">
      <c r="Z153" s="33"/>
    </row>
    <row r="154" spans="26:26" x14ac:dyDescent="0.25">
      <c r="Z154" s="33"/>
    </row>
    <row r="155" spans="26:26" x14ac:dyDescent="0.25">
      <c r="Z155" s="33"/>
    </row>
    <row r="156" spans="26:26" x14ac:dyDescent="0.25">
      <c r="Z156" s="33"/>
    </row>
    <row r="157" spans="26:26" x14ac:dyDescent="0.25">
      <c r="Z157" s="33"/>
    </row>
    <row r="158" spans="26:26" x14ac:dyDescent="0.25">
      <c r="Z158" s="33"/>
    </row>
    <row r="159" spans="26:26" x14ac:dyDescent="0.25">
      <c r="Z159" s="33"/>
    </row>
    <row r="160" spans="26:26" x14ac:dyDescent="0.25">
      <c r="Z160" s="33"/>
    </row>
    <row r="161" spans="26:26" x14ac:dyDescent="0.25">
      <c r="Z161" s="33"/>
    </row>
    <row r="162" spans="26:26" x14ac:dyDescent="0.25">
      <c r="Z162" s="33"/>
    </row>
    <row r="163" spans="26:26" x14ac:dyDescent="0.25">
      <c r="Z163" s="33"/>
    </row>
    <row r="164" spans="26:26" x14ac:dyDescent="0.25">
      <c r="Z164" s="33"/>
    </row>
    <row r="165" spans="26:26" x14ac:dyDescent="0.25">
      <c r="Z165" s="33"/>
    </row>
    <row r="166" spans="26:26" x14ac:dyDescent="0.25">
      <c r="Z166" s="33"/>
    </row>
    <row r="167" spans="26:26" x14ac:dyDescent="0.25">
      <c r="Z167" s="33"/>
    </row>
    <row r="168" spans="26:26" x14ac:dyDescent="0.25">
      <c r="Z168" s="33"/>
    </row>
    <row r="169" spans="26:26" x14ac:dyDescent="0.25">
      <c r="Z169" s="33"/>
    </row>
    <row r="170" spans="26:26" x14ac:dyDescent="0.25">
      <c r="Z170" s="33"/>
    </row>
    <row r="171" spans="26:26" x14ac:dyDescent="0.25">
      <c r="Z171" s="33"/>
    </row>
    <row r="172" spans="26:26" x14ac:dyDescent="0.25">
      <c r="Z172" s="33"/>
    </row>
    <row r="173" spans="26:26" x14ac:dyDescent="0.25">
      <c r="Z173" s="33"/>
    </row>
    <row r="174" spans="26:26" x14ac:dyDescent="0.25">
      <c r="Z174" s="33"/>
    </row>
  </sheetData>
  <protectedRanges>
    <protectedRange sqref="K12:L12" name="Range1"/>
  </protectedRanges>
  <customSheetViews>
    <customSheetView guid="{96F3EFDF-C799-4268-81F2-C5F9107F78E1}" showPageBreaks="1" printArea="1" hiddenColumns="1" view="pageLayout">
      <selection activeCell="D18" sqref="D18:G18"/>
      <pageMargins left="0.25" right="0.25" top="0.4" bottom="0.4" header="0.3" footer="0.05"/>
      <pageSetup orientation="portrait" r:id="rId1"/>
      <headerFooter>
        <oddFooter>&amp;C&amp;"Arial,Regular"&amp;9&amp;A; Page &amp;P&amp;R&amp;"Arial,Regular"&amp;9Rev.11/1/2018</oddFooter>
      </headerFooter>
    </customSheetView>
    <customSheetView guid="{B71DBFDC-BBDC-43A2-A2F9-768366D0F7D3}" showPageBreaks="1" printArea="1" hiddenColumns="1" view="pageLayout">
      <selection activeCell="D18" sqref="D18:G18"/>
      <pageMargins left="0.25" right="0.25" top="0.4" bottom="0.4" header="0.3" footer="0.05"/>
      <pageSetup orientation="portrait" r:id="rId2"/>
      <headerFooter>
        <oddFooter>&amp;C&amp;"Arial,Regular"&amp;9&amp;A; Page &amp;P&amp;R&amp;"Arial,Regular"&amp;9Rev.11/1/2018</oddFooter>
      </headerFooter>
    </customSheetView>
  </customSheetViews>
  <mergeCells count="32">
    <mergeCell ref="C18:K18"/>
    <mergeCell ref="C2:E3"/>
    <mergeCell ref="J2:M3"/>
    <mergeCell ref="S11:T11"/>
    <mergeCell ref="D12:G12"/>
    <mergeCell ref="K12:L12"/>
    <mergeCell ref="B10:M10"/>
    <mergeCell ref="D13:G13"/>
    <mergeCell ref="K13:L13"/>
    <mergeCell ref="D14:G14"/>
    <mergeCell ref="D15:G15"/>
    <mergeCell ref="D16:E16"/>
    <mergeCell ref="I15:J15"/>
    <mergeCell ref="K15:L15"/>
    <mergeCell ref="I16:J16"/>
    <mergeCell ref="B17:E17"/>
    <mergeCell ref="D40:G41"/>
    <mergeCell ref="K41:M41"/>
    <mergeCell ref="K43:M43"/>
    <mergeCell ref="E21:F21"/>
    <mergeCell ref="B24:M24"/>
    <mergeCell ref="B26:M26"/>
    <mergeCell ref="B28:M28"/>
    <mergeCell ref="B27:C27"/>
    <mergeCell ref="B29:C29"/>
    <mergeCell ref="B30:M30"/>
    <mergeCell ref="B35:M35"/>
    <mergeCell ref="K37:M37"/>
    <mergeCell ref="D39:G39"/>
    <mergeCell ref="K39:M39"/>
    <mergeCell ref="B22:M22"/>
    <mergeCell ref="B25:C25"/>
  </mergeCells>
  <conditionalFormatting sqref="B18">
    <cfRule type="expression" dxfId="452" priority="3">
      <formula>$F$17&lt;&gt;"Yes"</formula>
    </cfRule>
  </conditionalFormatting>
  <conditionalFormatting sqref="C18:K18">
    <cfRule type="expression" dxfId="451" priority="1">
      <formula>$F$17&lt;&gt;"Yes"</formula>
    </cfRule>
  </conditionalFormatting>
  <dataValidations count="1">
    <dataValidation type="list" allowBlank="1" showInputMessage="1" showErrorMessage="1" sqref="M15" xr:uid="{00000000-0002-0000-0100-000000000000}">
      <formula1>$R$11:$R$18</formula1>
    </dataValidation>
  </dataValidations>
  <pageMargins left="0.25" right="0.25" top="0.4" bottom="0.4" header="0.3" footer="0.05"/>
  <pageSetup orientation="portrait" r:id="rId3"/>
  <headerFooter>
    <oddFooter>&amp;C&amp;"Arial,Regular"&amp;9&amp;A; Page &amp;P&amp;R&amp;"Arial,Regular"&amp;9Rev. 2022</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1265" r:id="rId6" name="Check Box 1">
              <controlPr defaultSize="0" autoFill="0" autoLine="0" autoPict="0">
                <anchor moveWithCells="1">
                  <from>
                    <xdr:col>1</xdr:col>
                    <xdr:colOff>106680</xdr:colOff>
                    <xdr:row>30</xdr:row>
                    <xdr:rowOff>220980</xdr:rowOff>
                  </from>
                  <to>
                    <xdr:col>3</xdr:col>
                    <xdr:colOff>487680</xdr:colOff>
                    <xdr:row>33</xdr:row>
                    <xdr:rowOff>7620</xdr:rowOff>
                  </to>
                </anchor>
              </controlPr>
            </control>
          </mc:Choice>
        </mc:AlternateContent>
        <mc:AlternateContent xmlns:mc="http://schemas.openxmlformats.org/markup-compatibility/2006">
          <mc:Choice Requires="x14">
            <control shapeId="11266" r:id="rId7" name="Check Box 2">
              <controlPr defaultSize="0" autoFill="0" autoLine="0" autoPict="0">
                <anchor moveWithCells="1">
                  <from>
                    <xdr:col>11</xdr:col>
                    <xdr:colOff>236220</xdr:colOff>
                    <xdr:row>30</xdr:row>
                    <xdr:rowOff>220980</xdr:rowOff>
                  </from>
                  <to>
                    <xdr:col>26</xdr:col>
                    <xdr:colOff>205740</xdr:colOff>
                    <xdr:row>33</xdr:row>
                    <xdr:rowOff>7620</xdr:rowOff>
                  </to>
                </anchor>
              </controlPr>
            </control>
          </mc:Choice>
        </mc:AlternateContent>
        <mc:AlternateContent xmlns:mc="http://schemas.openxmlformats.org/markup-compatibility/2006">
          <mc:Choice Requires="x14">
            <control shapeId="11267" r:id="rId8" name="Check Box 3">
              <controlPr defaultSize="0" autoFill="0" autoLine="0" autoPict="0">
                <anchor moveWithCells="1">
                  <from>
                    <xdr:col>8</xdr:col>
                    <xdr:colOff>594360</xdr:colOff>
                    <xdr:row>30</xdr:row>
                    <xdr:rowOff>220980</xdr:rowOff>
                  </from>
                  <to>
                    <xdr:col>10</xdr:col>
                    <xdr:colOff>655320</xdr:colOff>
                    <xdr:row>33</xdr:row>
                    <xdr:rowOff>7620</xdr:rowOff>
                  </to>
                </anchor>
              </controlPr>
            </control>
          </mc:Choice>
        </mc:AlternateContent>
        <mc:AlternateContent xmlns:mc="http://schemas.openxmlformats.org/markup-compatibility/2006">
          <mc:Choice Requires="x14">
            <control shapeId="11268" r:id="rId9" name="Check Box 4">
              <controlPr defaultSize="0" autoFill="0" autoLine="0" autoPict="0">
                <anchor moveWithCells="1">
                  <from>
                    <xdr:col>3</xdr:col>
                    <xdr:colOff>457200</xdr:colOff>
                    <xdr:row>30</xdr:row>
                    <xdr:rowOff>220980</xdr:rowOff>
                  </from>
                  <to>
                    <xdr:col>5</xdr:col>
                    <xdr:colOff>434340</xdr:colOff>
                    <xdr:row>33</xdr:row>
                    <xdr:rowOff>7620</xdr:rowOff>
                  </to>
                </anchor>
              </controlPr>
            </control>
          </mc:Choice>
        </mc:AlternateContent>
        <mc:AlternateContent xmlns:mc="http://schemas.openxmlformats.org/markup-compatibility/2006">
          <mc:Choice Requires="x14">
            <control shapeId="11269" r:id="rId10" name="Check Box 5">
              <controlPr defaultSize="0" autoFill="0" autoLine="0" autoPict="0">
                <anchor moveWithCells="1">
                  <from>
                    <xdr:col>5</xdr:col>
                    <xdr:colOff>480060</xdr:colOff>
                    <xdr:row>30</xdr:row>
                    <xdr:rowOff>213360</xdr:rowOff>
                  </from>
                  <to>
                    <xdr:col>8</xdr:col>
                    <xdr:colOff>457200</xdr:colOff>
                    <xdr:row>33</xdr:row>
                    <xdr:rowOff>22860</xdr:rowOff>
                  </to>
                </anchor>
              </controlPr>
            </control>
          </mc:Choice>
        </mc:AlternateContent>
        <mc:AlternateContent xmlns:mc="http://schemas.openxmlformats.org/markup-compatibility/2006">
          <mc:Choice Requires="x14">
            <control shapeId="11283" r:id="rId11" name="Check Box 19">
              <controlPr defaultSize="0" autoFill="0" autoLine="0" autoPict="0">
                <anchor moveWithCells="1">
                  <from>
                    <xdr:col>9</xdr:col>
                    <xdr:colOff>617220</xdr:colOff>
                    <xdr:row>13</xdr:row>
                    <xdr:rowOff>7620</xdr:rowOff>
                  </from>
                  <to>
                    <xdr:col>10</xdr:col>
                    <xdr:colOff>365760</xdr:colOff>
                    <xdr:row>14</xdr:row>
                    <xdr:rowOff>0</xdr:rowOff>
                  </to>
                </anchor>
              </controlPr>
            </control>
          </mc:Choice>
        </mc:AlternateContent>
        <mc:AlternateContent xmlns:mc="http://schemas.openxmlformats.org/markup-compatibility/2006">
          <mc:Choice Requires="x14">
            <control shapeId="11284" r:id="rId12" name="Check Box 20">
              <controlPr defaultSize="0" autoFill="0" autoLine="0" autoPict="0">
                <anchor moveWithCells="1">
                  <from>
                    <xdr:col>10</xdr:col>
                    <xdr:colOff>342900</xdr:colOff>
                    <xdr:row>13</xdr:row>
                    <xdr:rowOff>7620</xdr:rowOff>
                  </from>
                  <to>
                    <xdr:col>11</xdr:col>
                    <xdr:colOff>7620</xdr:colOff>
                    <xdr:row>14</xdr:row>
                    <xdr:rowOff>0</xdr:rowOff>
                  </to>
                </anchor>
              </controlPr>
            </control>
          </mc:Choice>
        </mc:AlternateContent>
        <mc:AlternateContent xmlns:mc="http://schemas.openxmlformats.org/markup-compatibility/2006">
          <mc:Choice Requires="x14">
            <control shapeId="11285" r:id="rId13" name="Check Box 21">
              <controlPr defaultSize="0" autoFill="0" autoLine="0" autoPict="0">
                <anchor moveWithCells="1">
                  <from>
                    <xdr:col>11</xdr:col>
                    <xdr:colOff>60960</xdr:colOff>
                    <xdr:row>13</xdr:row>
                    <xdr:rowOff>7620</xdr:rowOff>
                  </from>
                  <to>
                    <xdr:col>11</xdr:col>
                    <xdr:colOff>441960</xdr:colOff>
                    <xdr:row>14</xdr:row>
                    <xdr:rowOff>0</xdr:rowOff>
                  </to>
                </anchor>
              </controlPr>
            </control>
          </mc:Choice>
        </mc:AlternateContent>
        <mc:AlternateContent xmlns:mc="http://schemas.openxmlformats.org/markup-compatibility/2006">
          <mc:Choice Requires="x14">
            <control shapeId="11286" r:id="rId14" name="Check Box 22">
              <controlPr defaultSize="0" autoFill="0" autoLine="0" autoPict="0">
                <anchor moveWithCells="1">
                  <from>
                    <xdr:col>11</xdr:col>
                    <xdr:colOff>441960</xdr:colOff>
                    <xdr:row>13</xdr:row>
                    <xdr:rowOff>7620</xdr:rowOff>
                  </from>
                  <to>
                    <xdr:col>11</xdr:col>
                    <xdr:colOff>838200</xdr:colOff>
                    <xdr:row>14</xdr:row>
                    <xdr:rowOff>0</xdr:rowOff>
                  </to>
                </anchor>
              </controlPr>
            </control>
          </mc:Choice>
        </mc:AlternateContent>
        <mc:AlternateContent xmlns:mc="http://schemas.openxmlformats.org/markup-compatibility/2006">
          <mc:Choice Requires="x14">
            <control shapeId="11293" r:id="rId15" name="Check Box 29">
              <controlPr defaultSize="0" autoFill="0" autoLine="0" autoPict="0">
                <anchor moveWithCells="1">
                  <from>
                    <xdr:col>11</xdr:col>
                    <xdr:colOff>68580</xdr:colOff>
                    <xdr:row>18</xdr:row>
                    <xdr:rowOff>99060</xdr:rowOff>
                  </from>
                  <to>
                    <xdr:col>11</xdr:col>
                    <xdr:colOff>914400</xdr:colOff>
                    <xdr:row>18</xdr:row>
                    <xdr:rowOff>251460</xdr:rowOff>
                  </to>
                </anchor>
              </controlPr>
            </control>
          </mc:Choice>
        </mc:AlternateContent>
        <mc:AlternateContent xmlns:mc="http://schemas.openxmlformats.org/markup-compatibility/2006">
          <mc:Choice Requires="x14">
            <control shapeId="11294" r:id="rId16" name="Check Box 30">
              <controlPr defaultSize="0" autoFill="0" autoLine="0" autoPict="0">
                <anchor moveWithCells="1">
                  <from>
                    <xdr:col>11</xdr:col>
                    <xdr:colOff>68580</xdr:colOff>
                    <xdr:row>17</xdr:row>
                    <xdr:rowOff>190500</xdr:rowOff>
                  </from>
                  <to>
                    <xdr:col>12</xdr:col>
                    <xdr:colOff>281940</xdr:colOff>
                    <xdr:row>18</xdr:row>
                    <xdr:rowOff>68580</xdr:rowOff>
                  </to>
                </anchor>
              </controlPr>
            </control>
          </mc:Choice>
        </mc:AlternateContent>
        <mc:AlternateContent xmlns:mc="http://schemas.openxmlformats.org/markup-compatibility/2006">
          <mc:Choice Requires="x14">
            <control shapeId="11295" r:id="rId17" name="Check Box 31">
              <controlPr defaultSize="0" autoFill="0" autoLine="0" autoPict="0">
                <anchor moveWithCells="1">
                  <from>
                    <xdr:col>11</xdr:col>
                    <xdr:colOff>76200</xdr:colOff>
                    <xdr:row>17</xdr:row>
                    <xdr:rowOff>0</xdr:rowOff>
                  </from>
                  <to>
                    <xdr:col>25</xdr:col>
                    <xdr:colOff>228600</xdr:colOff>
                    <xdr:row>17</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setup!$A$2:$A$6</xm:f>
          </x14:formula1>
          <xm:sqref>I16:J17 D16:E16</xm:sqref>
        </x14:dataValidation>
        <x14:dataValidation type="list" allowBlank="1" showInputMessage="1" showErrorMessage="1" xr:uid="{87146597-4858-4A35-B88C-6C3015DACCA3}">
          <x14:formula1>
            <xm:f>setup!$C$2:$C$37</xm:f>
          </x14:formula1>
          <xm:sqref>C18</xm:sqref>
        </x14:dataValidation>
        <x14:dataValidation type="list" allowBlank="1" showInputMessage="1" showErrorMessage="1" xr:uid="{FD66DF5C-374D-4725-86D1-928E4B280170}">
          <x14:formula1>
            <xm:f>setup!$J$1:$J$3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pageSetUpPr fitToPage="1"/>
  </sheetPr>
  <dimension ref="A1:W94"/>
  <sheetViews>
    <sheetView view="pageLayout" zoomScale="104" zoomScaleNormal="100" zoomScalePageLayoutView="104" workbookViewId="0">
      <selection activeCell="A15" sqref="A15"/>
    </sheetView>
  </sheetViews>
  <sheetFormatPr defaultColWidth="9.109375" defaultRowHeight="13.8" x14ac:dyDescent="0.25"/>
  <cols>
    <col min="1" max="1" width="8" style="16" customWidth="1"/>
    <col min="2" max="2" width="9.5546875" style="16" customWidth="1"/>
    <col min="3" max="3" width="6.88671875" style="16" customWidth="1"/>
    <col min="4" max="4" width="9.5546875" style="16" customWidth="1"/>
    <col min="5" max="5" width="9.109375" style="16" customWidth="1"/>
    <col min="6" max="6" width="7.77734375" style="16" customWidth="1"/>
    <col min="7" max="7" width="10.77734375" style="16" customWidth="1"/>
    <col min="8" max="8" width="9.109375" style="16" customWidth="1"/>
    <col min="9" max="9" width="10.109375" style="16" customWidth="1"/>
    <col min="10" max="10" width="8.21875" style="16" customWidth="1"/>
    <col min="11" max="11" width="9.6640625" style="16" customWidth="1"/>
    <col min="12" max="12" width="0.44140625" style="16" customWidth="1"/>
    <col min="13" max="21" width="1.33203125" style="16" hidden="1" customWidth="1"/>
    <col min="22" max="23" width="9.109375" style="16" customWidth="1"/>
    <col min="24" max="24" width="1.5546875" style="16" customWidth="1"/>
    <col min="25" max="25" width="9.109375" style="16" customWidth="1"/>
    <col min="26" max="26" width="0.109375" style="16" customWidth="1"/>
    <col min="27" max="16384" width="9.109375" style="16"/>
  </cols>
  <sheetData>
    <row r="1" spans="1:23" ht="27" customHeight="1" x14ac:dyDescent="0.25">
      <c r="B1" s="71" t="s">
        <v>52</v>
      </c>
      <c r="I1" s="71"/>
      <c r="J1" s="71"/>
      <c r="K1" s="191" t="s">
        <v>9</v>
      </c>
      <c r="L1" s="18"/>
      <c r="N1" s="18"/>
    </row>
    <row r="2" spans="1:23" ht="11.25" customHeight="1" x14ac:dyDescent="0.25">
      <c r="B2" s="362" t="s">
        <v>8</v>
      </c>
      <c r="C2" s="362"/>
      <c r="D2" s="362"/>
      <c r="I2" s="355" t="s">
        <v>30</v>
      </c>
      <c r="J2" s="355"/>
      <c r="K2" s="355"/>
      <c r="L2" s="19"/>
      <c r="N2" s="60"/>
      <c r="Q2" s="7"/>
      <c r="T2" s="7"/>
      <c r="W2" s="7"/>
    </row>
    <row r="3" spans="1:23" ht="13.5" customHeight="1" x14ac:dyDescent="0.25">
      <c r="B3" s="362"/>
      <c r="C3" s="362"/>
      <c r="D3" s="362"/>
      <c r="I3" s="355"/>
      <c r="J3" s="355"/>
      <c r="K3" s="355"/>
      <c r="L3" s="19"/>
      <c r="M3" s="19"/>
      <c r="N3" s="60"/>
      <c r="Q3" s="61"/>
      <c r="T3" s="61"/>
      <c r="W3" s="61"/>
    </row>
    <row r="4" spans="1:23" x14ac:dyDescent="0.25">
      <c r="B4" s="47" t="str">
        <f>Instructions!C4</f>
        <v>Updated 1/6/2022</v>
      </c>
      <c r="G4" s="113" t="s">
        <v>82</v>
      </c>
      <c r="H4" s="114"/>
      <c r="I4" s="175"/>
      <c r="J4" s="114"/>
      <c r="K4" s="115"/>
      <c r="M4" s="21"/>
      <c r="N4" s="21"/>
      <c r="Q4" s="8"/>
      <c r="T4" s="8"/>
      <c r="W4" s="9"/>
    </row>
    <row r="5" spans="1:23" x14ac:dyDescent="0.25">
      <c r="B5" s="20"/>
      <c r="G5" s="163" t="str">
        <f>"Legal Name: "&amp;[1]General!D$12</f>
        <v xml:space="preserve">Legal Name: </v>
      </c>
      <c r="H5" s="264"/>
      <c r="I5" s="265"/>
      <c r="J5" s="264"/>
      <c r="K5" s="116"/>
      <c r="L5" s="22"/>
      <c r="N5" s="22"/>
      <c r="T5" s="8"/>
      <c r="W5" s="9"/>
    </row>
    <row r="6" spans="1:23" x14ac:dyDescent="0.25">
      <c r="B6" s="8"/>
      <c r="G6" s="164" t="str">
        <f>"DEQ File No: "&amp;[1]General!K$12</f>
        <v xml:space="preserve">DEQ File No: </v>
      </c>
      <c r="H6" s="117"/>
      <c r="I6" s="176"/>
      <c r="J6" s="117"/>
      <c r="K6" s="118"/>
      <c r="L6" s="23"/>
      <c r="N6" s="23"/>
      <c r="Q6" s="4"/>
      <c r="T6" s="4"/>
      <c r="W6" s="7"/>
    </row>
    <row r="7" spans="1:23" ht="8.25" customHeight="1" x14ac:dyDescent="0.25">
      <c r="P7" s="5"/>
      <c r="S7" s="5"/>
      <c r="V7" s="5"/>
    </row>
    <row r="8" spans="1:23" ht="3.75" hidden="1" customHeight="1" x14ac:dyDescent="0.25">
      <c r="A8" s="24"/>
      <c r="B8" s="24"/>
      <c r="C8" s="24"/>
      <c r="D8" s="24"/>
      <c r="E8" s="24"/>
      <c r="F8" s="24"/>
      <c r="G8" s="24"/>
      <c r="H8" s="24"/>
      <c r="I8" s="24"/>
      <c r="J8" s="24"/>
      <c r="K8" s="24"/>
      <c r="L8" s="24"/>
    </row>
    <row r="9" spans="1:23" ht="15" customHeight="1" x14ac:dyDescent="0.25">
      <c r="A9" s="197" t="str">
        <f>[1]General!$B$9</f>
        <v xml:space="preserve">Instructions: </v>
      </c>
      <c r="B9" s="196"/>
      <c r="C9" s="196"/>
      <c r="D9" s="196"/>
      <c r="E9" s="196"/>
      <c r="F9" s="196"/>
      <c r="G9" s="196"/>
      <c r="H9" s="196"/>
      <c r="I9" s="196"/>
      <c r="J9" s="196"/>
      <c r="K9" s="196"/>
      <c r="L9" s="194"/>
      <c r="M9" s="266"/>
      <c r="P9" s="5"/>
      <c r="S9" s="5"/>
      <c r="V9" s="6"/>
    </row>
    <row r="10" spans="1:23" ht="78.599999999999994" customHeight="1" x14ac:dyDescent="0.25">
      <c r="A10" s="404" t="str">
        <f>[1]General!$B$10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10" s="405"/>
      <c r="C10" s="405"/>
      <c r="D10" s="405"/>
      <c r="E10" s="405"/>
      <c r="F10" s="405"/>
      <c r="G10" s="405"/>
      <c r="H10" s="405"/>
      <c r="I10" s="405"/>
      <c r="J10" s="405"/>
      <c r="K10" s="405"/>
      <c r="L10" s="258"/>
      <c r="M10" s="266"/>
    </row>
    <row r="11" spans="1:23" ht="14.25" customHeight="1" x14ac:dyDescent="0.25">
      <c r="A11" s="392" t="s">
        <v>124</v>
      </c>
      <c r="B11" s="393"/>
      <c r="C11" s="393"/>
      <c r="D11" s="393"/>
      <c r="E11" s="393"/>
      <c r="F11" s="393"/>
      <c r="G11" s="393"/>
      <c r="H11" s="393"/>
      <c r="I11" s="393"/>
      <c r="J11" s="393"/>
      <c r="K11" s="393"/>
      <c r="L11" s="394"/>
    </row>
    <row r="12" spans="1:23" x14ac:dyDescent="0.25">
      <c r="A12" s="395"/>
      <c r="B12" s="396"/>
      <c r="C12" s="396"/>
      <c r="D12" s="396"/>
      <c r="E12" s="396"/>
      <c r="F12" s="396"/>
      <c r="G12" s="396"/>
      <c r="H12" s="396"/>
      <c r="I12" s="396"/>
      <c r="J12" s="396"/>
      <c r="K12" s="396"/>
      <c r="L12" s="397"/>
    </row>
    <row r="13" spans="1:23" ht="39" customHeight="1" x14ac:dyDescent="0.25">
      <c r="A13" s="402" t="s">
        <v>68</v>
      </c>
      <c r="B13" s="400" t="s">
        <v>19</v>
      </c>
      <c r="C13" s="109" t="s">
        <v>20</v>
      </c>
      <c r="D13" s="259" t="s">
        <v>31</v>
      </c>
      <c r="E13" s="259" t="s">
        <v>32</v>
      </c>
      <c r="F13" s="259" t="s">
        <v>33</v>
      </c>
      <c r="G13" s="259" t="s">
        <v>21</v>
      </c>
      <c r="H13" s="267" t="s">
        <v>79</v>
      </c>
      <c r="I13" s="259" t="s">
        <v>35</v>
      </c>
      <c r="J13" s="259" t="s">
        <v>58</v>
      </c>
      <c r="K13" s="259" t="s">
        <v>121</v>
      </c>
      <c r="L13" s="104"/>
    </row>
    <row r="14" spans="1:23" ht="24" customHeight="1" x14ac:dyDescent="0.25">
      <c r="A14" s="403"/>
      <c r="B14" s="401"/>
      <c r="C14" s="110" t="s">
        <v>22</v>
      </c>
      <c r="D14" s="110" t="s">
        <v>23</v>
      </c>
      <c r="E14" s="110" t="s">
        <v>23</v>
      </c>
      <c r="F14" s="110" t="s">
        <v>23</v>
      </c>
      <c r="G14" s="110" t="s">
        <v>23</v>
      </c>
      <c r="H14" s="110" t="s">
        <v>23</v>
      </c>
      <c r="I14" s="110" t="s">
        <v>23</v>
      </c>
      <c r="J14" s="321" t="s">
        <v>199</v>
      </c>
      <c r="K14" s="260" t="s">
        <v>23</v>
      </c>
      <c r="L14" s="99"/>
      <c r="M14" s="16" t="s">
        <v>38</v>
      </c>
    </row>
    <row r="15" spans="1:23" x14ac:dyDescent="0.25">
      <c r="A15" s="125"/>
      <c r="B15" s="126"/>
      <c r="C15" s="344"/>
      <c r="D15" s="268"/>
      <c r="E15" s="268"/>
      <c r="F15" s="268"/>
      <c r="G15" s="268"/>
      <c r="H15" s="268"/>
      <c r="I15" s="268"/>
      <c r="J15" s="268"/>
      <c r="K15" s="268"/>
      <c r="L15" s="99">
        <v>1</v>
      </c>
      <c r="M15" s="269" t="str">
        <f t="shared" ref="M15:S20" si="0">IF(ISBLANK(D15),"",IF(ISNUMBER(D15),D15,IF(LEFT(D15,2)="NS","",IF(LEFT(D15,3)="ND(",VALUE(MID(D15,4,LEN(D15)-4))/2,IF(LEFT(D15,3)="ND ",VALUE(MID(D15,5,LEN(D15)-5)/2),IF(D15="No Discharge","",IF(D15="W","W","ERROR")))))))</f>
        <v/>
      </c>
      <c r="N15" s="269" t="str">
        <f t="shared" si="0"/>
        <v/>
      </c>
      <c r="O15" s="269" t="str">
        <f t="shared" si="0"/>
        <v/>
      </c>
      <c r="P15" s="269" t="str">
        <f t="shared" si="0"/>
        <v/>
      </c>
      <c r="Q15" s="269" t="str">
        <f t="shared" si="0"/>
        <v/>
      </c>
      <c r="R15" s="269" t="str">
        <f t="shared" ref="R15:T41" si="1">IF(ISBLANK(I15),"",IF(ISNUMBER(I15),I15,IF(LEFT(I15,2)="NS","",IF(LEFT(I15,3)="ND(",VALUE(MID(I15,4,LEN(I15)-4))/2,IF(LEFT(I15,3)="ND ",VALUE(MID(I15,5,LEN(I15)-5)/2),IF(I15="No Discharge","",IF(LEFT(I15,1)="&lt;",VALUE(MID(I15,2,LEN(I15)-1)),IF(LEFT(I15,1)="&gt;",VALUE(MID(I15,2,LEN(I15)-1)),IF(I15="W","W","ERROR")))))))))</f>
        <v/>
      </c>
      <c r="S15" s="269" t="str">
        <f t="shared" si="0"/>
        <v/>
      </c>
      <c r="T15" s="269" t="str">
        <f t="shared" si="1"/>
        <v/>
      </c>
    </row>
    <row r="16" spans="1:23" x14ac:dyDescent="0.25">
      <c r="A16" s="270" t="str">
        <f>IF(B16="","",A$15)</f>
        <v/>
      </c>
      <c r="B16" s="126"/>
      <c r="C16" s="344"/>
      <c r="D16" s="268"/>
      <c r="E16" s="268"/>
      <c r="F16" s="268"/>
      <c r="G16" s="268"/>
      <c r="H16" s="268"/>
      <c r="I16" s="268"/>
      <c r="J16" s="268"/>
      <c r="K16" s="271"/>
      <c r="L16" s="99"/>
      <c r="M16" s="269" t="str">
        <f t="shared" si="0"/>
        <v/>
      </c>
      <c r="N16" s="269" t="str">
        <f t="shared" si="0"/>
        <v/>
      </c>
      <c r="O16" s="269" t="str">
        <f t="shared" si="0"/>
        <v/>
      </c>
      <c r="P16" s="269" t="str">
        <f t="shared" si="0"/>
        <v/>
      </c>
      <c r="Q16" s="269" t="str">
        <f t="shared" si="0"/>
        <v/>
      </c>
      <c r="R16" s="269" t="str">
        <f t="shared" si="1"/>
        <v/>
      </c>
      <c r="S16" s="269" t="str">
        <f t="shared" si="0"/>
        <v/>
      </c>
      <c r="T16" s="269" t="str">
        <f t="shared" si="1"/>
        <v/>
      </c>
    </row>
    <row r="17" spans="1:20" x14ac:dyDescent="0.25">
      <c r="A17" s="270" t="str">
        <f>IF(B17="","",A$15)</f>
        <v/>
      </c>
      <c r="B17" s="126"/>
      <c r="C17" s="344"/>
      <c r="D17" s="268"/>
      <c r="E17" s="268"/>
      <c r="F17" s="268"/>
      <c r="G17" s="268"/>
      <c r="H17" s="268"/>
      <c r="I17" s="268"/>
      <c r="J17" s="268"/>
      <c r="K17" s="271"/>
      <c r="L17" s="99"/>
      <c r="M17" s="269" t="str">
        <f t="shared" si="0"/>
        <v/>
      </c>
      <c r="N17" s="269" t="str">
        <f t="shared" si="0"/>
        <v/>
      </c>
      <c r="O17" s="269" t="str">
        <f t="shared" si="0"/>
        <v/>
      </c>
      <c r="P17" s="269" t="str">
        <f t="shared" si="0"/>
        <v/>
      </c>
      <c r="Q17" s="269" t="str">
        <f t="shared" si="0"/>
        <v/>
      </c>
      <c r="R17" s="269" t="str">
        <f t="shared" si="1"/>
        <v/>
      </c>
      <c r="S17" s="269" t="str">
        <f t="shared" si="0"/>
        <v/>
      </c>
      <c r="T17" s="269" t="str">
        <f t="shared" si="1"/>
        <v/>
      </c>
    </row>
    <row r="18" spans="1:20" x14ac:dyDescent="0.25">
      <c r="A18" s="270" t="str">
        <f>IF(B18="","",A$15)</f>
        <v/>
      </c>
      <c r="B18" s="126"/>
      <c r="C18" s="344"/>
      <c r="D18" s="268"/>
      <c r="E18" s="268"/>
      <c r="F18" s="268"/>
      <c r="G18" s="268"/>
      <c r="H18" s="268"/>
      <c r="I18" s="268"/>
      <c r="J18" s="268"/>
      <c r="K18" s="271"/>
      <c r="L18" s="99"/>
      <c r="M18" s="269" t="str">
        <f t="shared" si="0"/>
        <v/>
      </c>
      <c r="N18" s="269" t="str">
        <f t="shared" si="0"/>
        <v/>
      </c>
      <c r="O18" s="269" t="str">
        <f t="shared" si="0"/>
        <v/>
      </c>
      <c r="P18" s="269" t="str">
        <f t="shared" si="0"/>
        <v/>
      </c>
      <c r="Q18" s="269" t="str">
        <f t="shared" si="0"/>
        <v/>
      </c>
      <c r="R18" s="269" t="str">
        <f t="shared" si="1"/>
        <v/>
      </c>
      <c r="S18" s="269" t="str">
        <f t="shared" si="0"/>
        <v/>
      </c>
      <c r="T18" s="269" t="str">
        <f t="shared" si="1"/>
        <v/>
      </c>
    </row>
    <row r="19" spans="1:20" x14ac:dyDescent="0.25">
      <c r="A19" s="270" t="str">
        <f>IF(B19="","",A$15)</f>
        <v/>
      </c>
      <c r="B19" s="126"/>
      <c r="C19" s="344"/>
      <c r="D19" s="268"/>
      <c r="E19" s="268"/>
      <c r="F19" s="268"/>
      <c r="G19" s="268"/>
      <c r="H19" s="268"/>
      <c r="I19" s="268"/>
      <c r="J19" s="268"/>
      <c r="K19" s="271"/>
      <c r="L19" s="99"/>
      <c r="M19" s="269" t="str">
        <f t="shared" si="0"/>
        <v/>
      </c>
      <c r="N19" s="269" t="str">
        <f t="shared" si="0"/>
        <v/>
      </c>
      <c r="O19" s="269" t="str">
        <f t="shared" si="0"/>
        <v/>
      </c>
      <c r="P19" s="269" t="str">
        <f t="shared" si="0"/>
        <v/>
      </c>
      <c r="Q19" s="269" t="str">
        <f t="shared" si="0"/>
        <v/>
      </c>
      <c r="R19" s="269" t="str">
        <f t="shared" si="1"/>
        <v/>
      </c>
      <c r="S19" s="269" t="str">
        <f t="shared" si="0"/>
        <v/>
      </c>
      <c r="T19" s="269" t="str">
        <f t="shared" si="1"/>
        <v/>
      </c>
    </row>
    <row r="20" spans="1:20" x14ac:dyDescent="0.25">
      <c r="A20" s="270" t="str">
        <f>IF(B20="","",A$15)</f>
        <v/>
      </c>
      <c r="B20" s="126"/>
      <c r="C20" s="344"/>
      <c r="D20" s="268"/>
      <c r="E20" s="268"/>
      <c r="F20" s="268"/>
      <c r="G20" s="268"/>
      <c r="H20" s="268"/>
      <c r="I20" s="268"/>
      <c r="J20" s="268"/>
      <c r="K20" s="271"/>
      <c r="L20" s="99"/>
      <c r="M20" s="269" t="str">
        <f t="shared" si="0"/>
        <v/>
      </c>
      <c r="N20" s="269" t="str">
        <f t="shared" si="0"/>
        <v/>
      </c>
      <c r="O20" s="269" t="str">
        <f t="shared" si="0"/>
        <v/>
      </c>
      <c r="P20" s="269" t="str">
        <f t="shared" si="0"/>
        <v/>
      </c>
      <c r="Q20" s="269" t="str">
        <f t="shared" si="0"/>
        <v/>
      </c>
      <c r="R20" s="269" t="str">
        <f t="shared" si="1"/>
        <v/>
      </c>
      <c r="S20" s="269" t="str">
        <f t="shared" si="0"/>
        <v/>
      </c>
      <c r="T20" s="269" t="str">
        <f t="shared" si="1"/>
        <v/>
      </c>
    </row>
    <row r="21" spans="1:20" x14ac:dyDescent="0.25">
      <c r="A21" s="386" t="s">
        <v>24</v>
      </c>
      <c r="B21" s="387"/>
      <c r="C21" s="195"/>
      <c r="D21" s="342" t="str">
        <f t="shared" ref="D21:K21" si="2">IFERROR(M21,"")</f>
        <v/>
      </c>
      <c r="E21" s="339" t="str">
        <f t="shared" si="2"/>
        <v/>
      </c>
      <c r="F21" s="128" t="str">
        <f t="shared" si="2"/>
        <v/>
      </c>
      <c r="G21" s="338" t="str">
        <f t="shared" si="2"/>
        <v/>
      </c>
      <c r="H21" s="338" t="str">
        <f t="shared" si="2"/>
        <v/>
      </c>
      <c r="I21" s="128" t="str">
        <f t="shared" si="2"/>
        <v/>
      </c>
      <c r="J21" s="127" t="str">
        <f t="shared" si="2"/>
        <v/>
      </c>
      <c r="K21" s="338" t="str">
        <f t="shared" si="2"/>
        <v/>
      </c>
      <c r="L21" s="101"/>
      <c r="M21" s="272" t="str">
        <f t="shared" ref="M21:T21" si="3">IF(M15="ERROR","ERROR",IF(M16="ERROR","ERROR",IF(M17="ERROR","ERROR",IF(M18="ERROR","ERROR",IF(M19="ERROR","ERROR",IF(M20="ERROR","ERROR",IF(M15="W","W",IF(M16="W","W",IF(M17="W","W",IF(M18="W","W",IF(M19="W","W",IF(M20="W","W",IF(ISBLANK(D15),IF(ISBLANK(D16),IF(ISBLANK(D17),IF(ISBLANK(D18),IF(ISBLANK(D19),IF(ISBLANK(D20),"",GEOMEAN(M15:M20)),GEOMEAN(M15:M20)),GEOMEAN(M15:M20)),GEOMEAN(M15:M20)),GEOMEAN(M15:M20)),GEOMEAN(M15:M20))))))))))))))</f>
        <v/>
      </c>
      <c r="N21" s="272" t="str">
        <f t="shared" si="3"/>
        <v/>
      </c>
      <c r="O21" s="273" t="str">
        <f t="shared" si="3"/>
        <v/>
      </c>
      <c r="P21" s="273" t="str">
        <f t="shared" si="3"/>
        <v/>
      </c>
      <c r="Q21" s="273" t="str">
        <f t="shared" si="3"/>
        <v/>
      </c>
      <c r="R21" s="272" t="str">
        <f t="shared" si="3"/>
        <v/>
      </c>
      <c r="S21" s="273" t="str">
        <f t="shared" si="3"/>
        <v/>
      </c>
      <c r="T21" s="273" t="str">
        <f t="shared" si="3"/>
        <v/>
      </c>
    </row>
    <row r="22" spans="1:20" x14ac:dyDescent="0.25">
      <c r="A22" s="125"/>
      <c r="B22" s="126"/>
      <c r="C22" s="344"/>
      <c r="D22" s="268"/>
      <c r="E22" s="268"/>
      <c r="F22" s="268"/>
      <c r="G22" s="268"/>
      <c r="H22" s="268"/>
      <c r="I22" s="268"/>
      <c r="J22" s="268"/>
      <c r="K22" s="268"/>
      <c r="L22" s="99"/>
      <c r="M22" s="269" t="str">
        <f t="shared" ref="M22:S27" si="4">IF(ISBLANK(D22),"",IF(ISNUMBER(D22),D22,IF(LEFT(D22,2)="NS","",IF(LEFT(D22,3)="ND(",VALUE(MID(D22,4,LEN(D22)-4))/2,IF(LEFT(D22,3)="ND ",VALUE(MID(D22,5,LEN(D22)-5)/2),IF(D22="No Discharge","",IF(D22="W","W","ERROR")))))))</f>
        <v/>
      </c>
      <c r="N22" s="269" t="str">
        <f t="shared" si="4"/>
        <v/>
      </c>
      <c r="O22" s="269" t="str">
        <f t="shared" si="4"/>
        <v/>
      </c>
      <c r="P22" s="269" t="str">
        <f t="shared" si="4"/>
        <v/>
      </c>
      <c r="Q22" s="269" t="str">
        <f t="shared" si="4"/>
        <v/>
      </c>
      <c r="R22" s="269" t="str">
        <f t="shared" ref="R22:R27" si="5">IF(ISBLANK(I22),"",IF(ISNUMBER(I22),I22,IF(LEFT(I22,2)="NS","",IF(LEFT(I22,3)="ND(",VALUE(MID(I22,4,LEN(I22)-4))/2,IF(LEFT(I22,3)="ND ",VALUE(MID(I22,5,LEN(I22)-5)/2),IF(I22="No Discharge","",IF(LEFT(I22,1)="&lt;",VALUE(MID(I22,2,LEN(I22)-1)),IF(LEFT(I22,1)="&gt;",VALUE(MID(I22,2,LEN(I22)-1)),IF(I22="W","W","ERROR")))))))))</f>
        <v/>
      </c>
      <c r="S22" s="269" t="str">
        <f t="shared" si="4"/>
        <v/>
      </c>
      <c r="T22" s="269" t="str">
        <f t="shared" si="1"/>
        <v/>
      </c>
    </row>
    <row r="23" spans="1:20" x14ac:dyDescent="0.25">
      <c r="A23" s="270" t="str">
        <f>IF(B23="","",A$22)</f>
        <v/>
      </c>
      <c r="B23" s="126"/>
      <c r="C23" s="344"/>
      <c r="D23" s="268"/>
      <c r="E23" s="268"/>
      <c r="F23" s="268"/>
      <c r="G23" s="268"/>
      <c r="H23" s="268"/>
      <c r="I23" s="268"/>
      <c r="J23" s="268"/>
      <c r="K23" s="271"/>
      <c r="L23" s="99"/>
      <c r="M23" s="269" t="str">
        <f t="shared" si="4"/>
        <v/>
      </c>
      <c r="N23" s="269" t="str">
        <f t="shared" si="4"/>
        <v/>
      </c>
      <c r="O23" s="269" t="str">
        <f t="shared" si="4"/>
        <v/>
      </c>
      <c r="P23" s="269" t="str">
        <f t="shared" si="4"/>
        <v/>
      </c>
      <c r="Q23" s="269" t="str">
        <f t="shared" si="4"/>
        <v/>
      </c>
      <c r="R23" s="269" t="str">
        <f t="shared" si="5"/>
        <v/>
      </c>
      <c r="S23" s="269" t="str">
        <f t="shared" si="4"/>
        <v/>
      </c>
      <c r="T23" s="269" t="str">
        <f t="shared" si="1"/>
        <v/>
      </c>
    </row>
    <row r="24" spans="1:20" x14ac:dyDescent="0.25">
      <c r="A24" s="270" t="str">
        <f t="shared" ref="A24:A27" si="6">IF(B24="","",A$22)</f>
        <v/>
      </c>
      <c r="B24" s="126"/>
      <c r="C24" s="344"/>
      <c r="D24" s="268"/>
      <c r="E24" s="268"/>
      <c r="F24" s="268"/>
      <c r="G24" s="268"/>
      <c r="H24" s="268"/>
      <c r="I24" s="268"/>
      <c r="J24" s="268"/>
      <c r="K24" s="271"/>
      <c r="L24" s="99"/>
      <c r="M24" s="269" t="str">
        <f t="shared" si="4"/>
        <v/>
      </c>
      <c r="N24" s="269" t="str">
        <f t="shared" si="4"/>
        <v/>
      </c>
      <c r="O24" s="269" t="str">
        <f t="shared" si="4"/>
        <v/>
      </c>
      <c r="P24" s="269" t="str">
        <f t="shared" si="4"/>
        <v/>
      </c>
      <c r="Q24" s="269" t="str">
        <f t="shared" si="4"/>
        <v/>
      </c>
      <c r="R24" s="269" t="str">
        <f t="shared" si="5"/>
        <v/>
      </c>
      <c r="S24" s="269" t="str">
        <f t="shared" si="4"/>
        <v/>
      </c>
      <c r="T24" s="269" t="str">
        <f t="shared" si="1"/>
        <v/>
      </c>
    </row>
    <row r="25" spans="1:20" x14ac:dyDescent="0.25">
      <c r="A25" s="270" t="str">
        <f t="shared" si="6"/>
        <v/>
      </c>
      <c r="B25" s="126"/>
      <c r="C25" s="344"/>
      <c r="D25" s="268"/>
      <c r="E25" s="268"/>
      <c r="F25" s="268"/>
      <c r="G25" s="268"/>
      <c r="H25" s="268"/>
      <c r="I25" s="268"/>
      <c r="J25" s="268"/>
      <c r="K25" s="271"/>
      <c r="L25" s="99"/>
      <c r="M25" s="269" t="str">
        <f t="shared" si="4"/>
        <v/>
      </c>
      <c r="N25" s="269" t="str">
        <f t="shared" si="4"/>
        <v/>
      </c>
      <c r="O25" s="269" t="str">
        <f t="shared" si="4"/>
        <v/>
      </c>
      <c r="P25" s="269" t="str">
        <f t="shared" si="4"/>
        <v/>
      </c>
      <c r="Q25" s="269" t="str">
        <f t="shared" si="4"/>
        <v/>
      </c>
      <c r="R25" s="269" t="str">
        <f t="shared" si="5"/>
        <v/>
      </c>
      <c r="S25" s="269" t="str">
        <f t="shared" si="4"/>
        <v/>
      </c>
      <c r="T25" s="269" t="str">
        <f t="shared" si="1"/>
        <v/>
      </c>
    </row>
    <row r="26" spans="1:20" x14ac:dyDescent="0.25">
      <c r="A26" s="270" t="str">
        <f t="shared" si="6"/>
        <v/>
      </c>
      <c r="B26" s="126"/>
      <c r="C26" s="344"/>
      <c r="D26" s="268"/>
      <c r="E26" s="268"/>
      <c r="F26" s="268"/>
      <c r="G26" s="268"/>
      <c r="H26" s="268"/>
      <c r="I26" s="268"/>
      <c r="J26" s="268"/>
      <c r="K26" s="271"/>
      <c r="L26" s="99"/>
      <c r="M26" s="269" t="str">
        <f t="shared" si="4"/>
        <v/>
      </c>
      <c r="N26" s="269" t="str">
        <f t="shared" si="4"/>
        <v/>
      </c>
      <c r="O26" s="269" t="str">
        <f t="shared" si="4"/>
        <v/>
      </c>
      <c r="P26" s="269" t="str">
        <f t="shared" si="4"/>
        <v/>
      </c>
      <c r="Q26" s="269" t="str">
        <f t="shared" si="4"/>
        <v/>
      </c>
      <c r="R26" s="269" t="str">
        <f t="shared" si="5"/>
        <v/>
      </c>
      <c r="S26" s="269" t="str">
        <f t="shared" si="4"/>
        <v/>
      </c>
      <c r="T26" s="269" t="str">
        <f t="shared" si="1"/>
        <v/>
      </c>
    </row>
    <row r="27" spans="1:20" x14ac:dyDescent="0.25">
      <c r="A27" s="270" t="str">
        <f t="shared" si="6"/>
        <v/>
      </c>
      <c r="B27" s="126"/>
      <c r="C27" s="344"/>
      <c r="D27" s="268"/>
      <c r="E27" s="268"/>
      <c r="F27" s="268"/>
      <c r="G27" s="268"/>
      <c r="H27" s="268"/>
      <c r="I27" s="268"/>
      <c r="J27" s="268"/>
      <c r="K27" s="271"/>
      <c r="L27" s="99"/>
      <c r="M27" s="269" t="str">
        <f t="shared" si="4"/>
        <v/>
      </c>
      <c r="N27" s="269" t="str">
        <f t="shared" si="4"/>
        <v/>
      </c>
      <c r="O27" s="269" t="str">
        <f t="shared" si="4"/>
        <v/>
      </c>
      <c r="P27" s="269" t="str">
        <f t="shared" si="4"/>
        <v/>
      </c>
      <c r="Q27" s="269" t="str">
        <f t="shared" si="4"/>
        <v/>
      </c>
      <c r="R27" s="269" t="str">
        <f t="shared" si="5"/>
        <v/>
      </c>
      <c r="S27" s="269" t="str">
        <f t="shared" si="4"/>
        <v/>
      </c>
      <c r="T27" s="269" t="str">
        <f t="shared" si="1"/>
        <v/>
      </c>
    </row>
    <row r="28" spans="1:20" x14ac:dyDescent="0.25">
      <c r="A28" s="386" t="s">
        <v>24</v>
      </c>
      <c r="B28" s="387"/>
      <c r="C28" s="195"/>
      <c r="D28" s="342" t="str">
        <f t="shared" ref="D28:K28" si="7">IFERROR(M28,"")</f>
        <v/>
      </c>
      <c r="E28" s="339" t="str">
        <f t="shared" si="7"/>
        <v/>
      </c>
      <c r="F28" s="339" t="str">
        <f t="shared" si="7"/>
        <v/>
      </c>
      <c r="G28" s="338" t="str">
        <f t="shared" si="7"/>
        <v/>
      </c>
      <c r="H28" s="338" t="str">
        <f t="shared" si="7"/>
        <v/>
      </c>
      <c r="I28" s="340" t="str">
        <f t="shared" si="7"/>
        <v/>
      </c>
      <c r="J28" s="338" t="str">
        <f t="shared" si="7"/>
        <v/>
      </c>
      <c r="K28" s="338" t="str">
        <f t="shared" si="7"/>
        <v/>
      </c>
      <c r="L28" s="101"/>
      <c r="M28" s="272" t="str">
        <f t="shared" ref="M28:T28" si="8">IF(M22="ERROR","ERROR",IF(M23="ERROR","ERROR",IF(M24="ERROR","ERROR",IF(M25="ERROR","ERROR",IF(M26="ERROR","ERROR",IF(M27="ERROR","ERROR",IF(M22="W","W",IF(M23="W","W",IF(M24="W","W",IF(M25="W","W",IF(M26="W","W",IF(M27="W","W",IF(ISBLANK(D22),IF(ISBLANK(D23),IF(ISBLANK(D24),IF(ISBLANK(D25),IF(ISBLANK(D26),IF(ISBLANK(D27),"",GEOMEAN(M22:M27)),GEOMEAN(M22:M27)),GEOMEAN(M22:M27)),GEOMEAN(M22:M27)),GEOMEAN(M22:M27)),GEOMEAN(M22:M27))))))))))))))</f>
        <v/>
      </c>
      <c r="N28" s="272" t="str">
        <f t="shared" si="8"/>
        <v/>
      </c>
      <c r="O28" s="273" t="str">
        <f t="shared" si="8"/>
        <v/>
      </c>
      <c r="P28" s="273" t="str">
        <f t="shared" si="8"/>
        <v/>
      </c>
      <c r="Q28" s="273" t="str">
        <f t="shared" si="8"/>
        <v/>
      </c>
      <c r="R28" s="272" t="str">
        <f t="shared" si="8"/>
        <v/>
      </c>
      <c r="S28" s="273" t="str">
        <f t="shared" si="8"/>
        <v/>
      </c>
      <c r="T28" s="273" t="str">
        <f t="shared" si="8"/>
        <v/>
      </c>
    </row>
    <row r="29" spans="1:20" x14ac:dyDescent="0.25">
      <c r="A29" s="125"/>
      <c r="B29" s="126"/>
      <c r="C29" s="344"/>
      <c r="D29" s="268"/>
      <c r="E29" s="346"/>
      <c r="F29" s="346"/>
      <c r="G29" s="346"/>
      <c r="H29" s="346"/>
      <c r="I29" s="346"/>
      <c r="J29" s="346"/>
      <c r="K29" s="346"/>
      <c r="L29" s="99"/>
      <c r="M29" s="269" t="str">
        <f t="shared" ref="M29:S34" si="9">IF(ISBLANK(D29),"",IF(ISNUMBER(D29),D29,IF(LEFT(D29,2)="NS","",IF(LEFT(D29,3)="ND(",VALUE(MID(D29,4,LEN(D29)-4))/2,IF(LEFT(D29,3)="ND ",VALUE(MID(D29,5,LEN(D29)-5)/2),IF(D29="No Discharge","",IF(D29="W","W","ERROR")))))))</f>
        <v/>
      </c>
      <c r="N29" s="269" t="str">
        <f t="shared" si="9"/>
        <v/>
      </c>
      <c r="O29" s="269" t="str">
        <f t="shared" si="9"/>
        <v/>
      </c>
      <c r="P29" s="269" t="str">
        <f t="shared" si="9"/>
        <v/>
      </c>
      <c r="Q29" s="269" t="str">
        <f t="shared" si="9"/>
        <v/>
      </c>
      <c r="R29" s="269" t="str">
        <f t="shared" ref="R29:R34" si="10">IF(ISBLANK(I29),"",IF(ISNUMBER(I29),I29,IF(LEFT(I29,2)="NS","",IF(LEFT(I29,3)="ND(",VALUE(MID(I29,4,LEN(I29)-4))/2,IF(LEFT(I29,3)="ND ",VALUE(MID(I29,5,LEN(I29)-5)/2),IF(I29="No Discharge","",IF(LEFT(I29,1)="&lt;",VALUE(MID(I29,2,LEN(I29)-1)),IF(LEFT(I29,1)="&gt;",VALUE(MID(I29,2,LEN(I29)-1)),IF(I29="W","W","ERROR")))))))))</f>
        <v/>
      </c>
      <c r="S29" s="269" t="str">
        <f t="shared" si="9"/>
        <v/>
      </c>
      <c r="T29" s="269" t="str">
        <f t="shared" si="1"/>
        <v/>
      </c>
    </row>
    <row r="30" spans="1:20" x14ac:dyDescent="0.25">
      <c r="A30" s="270" t="str">
        <f>IF(B30="","",A$29)</f>
        <v/>
      </c>
      <c r="B30" s="126"/>
      <c r="C30" s="344"/>
      <c r="D30" s="268"/>
      <c r="E30" s="346"/>
      <c r="F30" s="346"/>
      <c r="G30" s="346"/>
      <c r="H30" s="346"/>
      <c r="I30" s="346"/>
      <c r="J30" s="346"/>
      <c r="K30" s="347"/>
      <c r="L30" s="99"/>
      <c r="M30" s="269" t="str">
        <f t="shared" si="9"/>
        <v/>
      </c>
      <c r="N30" s="269" t="str">
        <f t="shared" si="9"/>
        <v/>
      </c>
      <c r="O30" s="269" t="str">
        <f t="shared" si="9"/>
        <v/>
      </c>
      <c r="P30" s="269" t="str">
        <f t="shared" si="9"/>
        <v/>
      </c>
      <c r="Q30" s="269" t="str">
        <f t="shared" si="9"/>
        <v/>
      </c>
      <c r="R30" s="269" t="str">
        <f t="shared" si="10"/>
        <v/>
      </c>
      <c r="S30" s="269" t="str">
        <f t="shared" si="9"/>
        <v/>
      </c>
      <c r="T30" s="269" t="str">
        <f t="shared" si="1"/>
        <v/>
      </c>
    </row>
    <row r="31" spans="1:20" x14ac:dyDescent="0.25">
      <c r="A31" s="270" t="str">
        <f t="shared" ref="A31:A34" si="11">IF(B31="","",A$29)</f>
        <v/>
      </c>
      <c r="B31" s="126"/>
      <c r="C31" s="344"/>
      <c r="D31" s="268"/>
      <c r="E31" s="346"/>
      <c r="F31" s="346"/>
      <c r="G31" s="346"/>
      <c r="H31" s="346"/>
      <c r="I31" s="346"/>
      <c r="J31" s="346"/>
      <c r="K31" s="347"/>
      <c r="L31" s="99"/>
      <c r="M31" s="269" t="str">
        <f t="shared" si="9"/>
        <v/>
      </c>
      <c r="N31" s="269" t="str">
        <f t="shared" si="9"/>
        <v/>
      </c>
      <c r="O31" s="269" t="str">
        <f t="shared" si="9"/>
        <v/>
      </c>
      <c r="P31" s="269" t="str">
        <f t="shared" si="9"/>
        <v/>
      </c>
      <c r="Q31" s="269" t="str">
        <f t="shared" si="9"/>
        <v/>
      </c>
      <c r="R31" s="269" t="str">
        <f t="shared" si="10"/>
        <v/>
      </c>
      <c r="S31" s="269" t="str">
        <f t="shared" si="9"/>
        <v/>
      </c>
      <c r="T31" s="269" t="str">
        <f t="shared" si="1"/>
        <v/>
      </c>
    </row>
    <row r="32" spans="1:20" x14ac:dyDescent="0.25">
      <c r="A32" s="270" t="str">
        <f t="shared" si="11"/>
        <v/>
      </c>
      <c r="B32" s="126"/>
      <c r="C32" s="344"/>
      <c r="D32" s="268"/>
      <c r="E32" s="346"/>
      <c r="F32" s="346"/>
      <c r="G32" s="346"/>
      <c r="H32" s="346"/>
      <c r="I32" s="346"/>
      <c r="J32" s="346"/>
      <c r="K32" s="347"/>
      <c r="L32" s="99"/>
      <c r="M32" s="269" t="str">
        <f t="shared" si="9"/>
        <v/>
      </c>
      <c r="N32" s="269" t="str">
        <f t="shared" si="9"/>
        <v/>
      </c>
      <c r="O32" s="269" t="str">
        <f t="shared" si="9"/>
        <v/>
      </c>
      <c r="P32" s="269" t="str">
        <f t="shared" si="9"/>
        <v/>
      </c>
      <c r="Q32" s="269" t="str">
        <f t="shared" si="9"/>
        <v/>
      </c>
      <c r="R32" s="269" t="str">
        <f t="shared" si="10"/>
        <v/>
      </c>
      <c r="S32" s="269" t="str">
        <f t="shared" si="9"/>
        <v/>
      </c>
      <c r="T32" s="269" t="str">
        <f t="shared" si="1"/>
        <v/>
      </c>
    </row>
    <row r="33" spans="1:23" x14ac:dyDescent="0.25">
      <c r="A33" s="270" t="str">
        <f t="shared" si="11"/>
        <v/>
      </c>
      <c r="B33" s="126"/>
      <c r="C33" s="344"/>
      <c r="D33" s="268"/>
      <c r="E33" s="346"/>
      <c r="F33" s="346"/>
      <c r="G33" s="346"/>
      <c r="H33" s="346"/>
      <c r="I33" s="346"/>
      <c r="J33" s="346"/>
      <c r="K33" s="347"/>
      <c r="L33" s="99"/>
      <c r="M33" s="269" t="str">
        <f t="shared" si="9"/>
        <v/>
      </c>
      <c r="N33" s="269" t="str">
        <f t="shared" si="9"/>
        <v/>
      </c>
      <c r="O33" s="269" t="str">
        <f t="shared" si="9"/>
        <v/>
      </c>
      <c r="P33" s="269" t="str">
        <f t="shared" si="9"/>
        <v/>
      </c>
      <c r="Q33" s="269" t="str">
        <f t="shared" si="9"/>
        <v/>
      </c>
      <c r="R33" s="269" t="str">
        <f t="shared" si="10"/>
        <v/>
      </c>
      <c r="S33" s="269" t="str">
        <f t="shared" si="9"/>
        <v/>
      </c>
      <c r="T33" s="269" t="str">
        <f t="shared" si="1"/>
        <v/>
      </c>
    </row>
    <row r="34" spans="1:23" x14ac:dyDescent="0.25">
      <c r="A34" s="270" t="str">
        <f t="shared" si="11"/>
        <v/>
      </c>
      <c r="B34" s="126"/>
      <c r="C34" s="344"/>
      <c r="D34" s="268"/>
      <c r="E34" s="346"/>
      <c r="F34" s="346"/>
      <c r="G34" s="346"/>
      <c r="H34" s="346"/>
      <c r="I34" s="346"/>
      <c r="J34" s="346"/>
      <c r="K34" s="347"/>
      <c r="L34" s="99"/>
      <c r="M34" s="269" t="str">
        <f t="shared" si="9"/>
        <v/>
      </c>
      <c r="N34" s="269" t="str">
        <f t="shared" si="9"/>
        <v/>
      </c>
      <c r="O34" s="269" t="str">
        <f t="shared" si="9"/>
        <v/>
      </c>
      <c r="P34" s="269" t="str">
        <f t="shared" si="9"/>
        <v/>
      </c>
      <c r="Q34" s="269" t="str">
        <f t="shared" si="9"/>
        <v/>
      </c>
      <c r="R34" s="269" t="str">
        <f t="shared" si="10"/>
        <v/>
      </c>
      <c r="S34" s="269" t="str">
        <f t="shared" si="9"/>
        <v/>
      </c>
      <c r="T34" s="269" t="str">
        <f t="shared" si="1"/>
        <v/>
      </c>
    </row>
    <row r="35" spans="1:23" x14ac:dyDescent="0.25">
      <c r="A35" s="386" t="s">
        <v>24</v>
      </c>
      <c r="B35" s="387"/>
      <c r="C35" s="195"/>
      <c r="D35" s="342" t="str">
        <f t="shared" ref="D35:K35" si="12">IFERROR(M35,"")</f>
        <v/>
      </c>
      <c r="E35" s="339" t="str">
        <f t="shared" si="12"/>
        <v/>
      </c>
      <c r="F35" s="339" t="str">
        <f t="shared" si="12"/>
        <v/>
      </c>
      <c r="G35" s="338" t="str">
        <f t="shared" si="12"/>
        <v/>
      </c>
      <c r="H35" s="338" t="str">
        <f t="shared" si="12"/>
        <v/>
      </c>
      <c r="I35" s="128" t="str">
        <f t="shared" si="12"/>
        <v/>
      </c>
      <c r="J35" s="338" t="str">
        <f t="shared" si="12"/>
        <v/>
      </c>
      <c r="K35" s="127" t="str">
        <f t="shared" si="12"/>
        <v/>
      </c>
      <c r="L35" s="101"/>
      <c r="M35" s="272" t="str">
        <f t="shared" ref="M35:T35" si="13">IF(M29="ERROR","ERROR",IF(M30="ERROR","ERROR",IF(M31="ERROR","ERROR",IF(M32="ERROR","ERROR",IF(M33="ERROR","ERROR",IF(M34="ERROR","ERROR",IF(M29="W","W",IF(M30="W","W",IF(M31="W","W",IF(M32="W","W",IF(M33="W","W",IF(M34="W","W",IF(ISBLANK(D29),IF(ISBLANK(D30),IF(ISBLANK(D31),IF(ISBLANK(D32),IF(ISBLANK(D33),IF(ISBLANK(D34),"",GEOMEAN(M29:M34)),GEOMEAN(M29:M34)),GEOMEAN(M29:M34)),GEOMEAN(M29:M34)),GEOMEAN(M29:M34)),GEOMEAN(M29:M34))))))))))))))</f>
        <v/>
      </c>
      <c r="N35" s="272" t="str">
        <f t="shared" si="13"/>
        <v/>
      </c>
      <c r="O35" s="273" t="str">
        <f t="shared" si="13"/>
        <v/>
      </c>
      <c r="P35" s="273" t="str">
        <f t="shared" si="13"/>
        <v/>
      </c>
      <c r="Q35" s="273" t="str">
        <f t="shared" si="13"/>
        <v/>
      </c>
      <c r="R35" s="272" t="str">
        <f t="shared" si="13"/>
        <v/>
      </c>
      <c r="S35" s="273" t="str">
        <f t="shared" si="13"/>
        <v/>
      </c>
      <c r="T35" s="273" t="str">
        <f t="shared" si="13"/>
        <v/>
      </c>
    </row>
    <row r="36" spans="1:23" x14ac:dyDescent="0.25">
      <c r="A36" s="125"/>
      <c r="B36" s="126"/>
      <c r="C36" s="344"/>
      <c r="D36" s="268"/>
      <c r="E36" s="268"/>
      <c r="F36" s="268"/>
      <c r="G36" s="268"/>
      <c r="H36" s="268"/>
      <c r="I36" s="268"/>
      <c r="J36" s="268"/>
      <c r="K36" s="268"/>
      <c r="L36" s="99"/>
      <c r="M36" s="269" t="str">
        <f t="shared" ref="M36:S41" si="14">IF(ISBLANK(D36),"",IF(ISNUMBER(D36),D36,IF(LEFT(D36,2)="NS","",IF(LEFT(D36,3)="ND(",VALUE(MID(D36,4,LEN(D36)-4))/2,IF(LEFT(D36,3)="ND ",VALUE(MID(D36,5,LEN(D36)-5)/2),IF(D36="No Discharge","",IF(D36="W","W","ERROR")))))))</f>
        <v/>
      </c>
      <c r="N36" s="269" t="str">
        <f t="shared" si="14"/>
        <v/>
      </c>
      <c r="O36" s="269" t="str">
        <f t="shared" si="14"/>
        <v/>
      </c>
      <c r="P36" s="269" t="str">
        <f t="shared" si="14"/>
        <v/>
      </c>
      <c r="Q36" s="269" t="str">
        <f t="shared" si="14"/>
        <v/>
      </c>
      <c r="R36" s="269" t="str">
        <f t="shared" ref="R36:R41" si="15">IF(ISBLANK(I36),"",IF(ISNUMBER(I36),I36,IF(LEFT(I36,2)="NS","",IF(LEFT(I36,3)="ND(",VALUE(MID(I36,4,LEN(I36)-4))/2,IF(LEFT(I36,3)="ND ",VALUE(MID(I36,5,LEN(I36)-5)/2),IF(I36="No Discharge","",IF(LEFT(I36,1)="&lt;",VALUE(MID(I36,2,LEN(I36)-1)),IF(LEFT(I36,1)="&gt;",VALUE(MID(I36,2,LEN(I36)-1)),IF(I36="W","W","ERROR")))))))))</f>
        <v/>
      </c>
      <c r="S36" s="269" t="str">
        <f t="shared" si="14"/>
        <v/>
      </c>
      <c r="T36" s="269" t="str">
        <f t="shared" si="1"/>
        <v/>
      </c>
    </row>
    <row r="37" spans="1:23" x14ac:dyDescent="0.25">
      <c r="A37" s="270" t="str">
        <f>IF(B37="","",A$36)</f>
        <v/>
      </c>
      <c r="B37" s="126"/>
      <c r="C37" s="344"/>
      <c r="D37" s="268"/>
      <c r="E37" s="268"/>
      <c r="F37" s="268"/>
      <c r="G37" s="268"/>
      <c r="H37" s="268"/>
      <c r="I37" s="268"/>
      <c r="J37" s="268"/>
      <c r="K37" s="271"/>
      <c r="L37" s="99"/>
      <c r="M37" s="269" t="str">
        <f t="shared" si="14"/>
        <v/>
      </c>
      <c r="N37" s="269" t="str">
        <f t="shared" si="14"/>
        <v/>
      </c>
      <c r="O37" s="269" t="str">
        <f t="shared" si="14"/>
        <v/>
      </c>
      <c r="P37" s="269" t="str">
        <f t="shared" si="14"/>
        <v/>
      </c>
      <c r="Q37" s="269" t="str">
        <f t="shared" si="14"/>
        <v/>
      </c>
      <c r="R37" s="269" t="str">
        <f t="shared" si="15"/>
        <v/>
      </c>
      <c r="S37" s="269" t="str">
        <f t="shared" si="14"/>
        <v/>
      </c>
      <c r="T37" s="269" t="str">
        <f t="shared" si="1"/>
        <v/>
      </c>
    </row>
    <row r="38" spans="1:23" x14ac:dyDescent="0.25">
      <c r="A38" s="270" t="str">
        <f>IF(B38="","",A$36)</f>
        <v/>
      </c>
      <c r="B38" s="126"/>
      <c r="C38" s="344"/>
      <c r="D38" s="268"/>
      <c r="E38" s="268"/>
      <c r="F38" s="268"/>
      <c r="G38" s="268"/>
      <c r="H38" s="268"/>
      <c r="I38" s="268"/>
      <c r="J38" s="268"/>
      <c r="K38" s="271"/>
      <c r="L38" s="99"/>
      <c r="M38" s="269" t="str">
        <f t="shared" si="14"/>
        <v/>
      </c>
      <c r="N38" s="269" t="str">
        <f t="shared" si="14"/>
        <v/>
      </c>
      <c r="O38" s="269" t="str">
        <f t="shared" si="14"/>
        <v/>
      </c>
      <c r="P38" s="269" t="str">
        <f t="shared" si="14"/>
        <v/>
      </c>
      <c r="Q38" s="269" t="str">
        <f t="shared" si="14"/>
        <v/>
      </c>
      <c r="R38" s="269" t="str">
        <f t="shared" si="15"/>
        <v/>
      </c>
      <c r="S38" s="269" t="str">
        <f t="shared" si="14"/>
        <v/>
      </c>
      <c r="T38" s="269" t="str">
        <f t="shared" si="1"/>
        <v/>
      </c>
    </row>
    <row r="39" spans="1:23" x14ac:dyDescent="0.25">
      <c r="A39" s="270" t="str">
        <f>IF(B39="","",A$36)</f>
        <v/>
      </c>
      <c r="B39" s="126"/>
      <c r="C39" s="344"/>
      <c r="D39" s="268"/>
      <c r="E39" s="268"/>
      <c r="F39" s="268"/>
      <c r="G39" s="268"/>
      <c r="H39" s="268"/>
      <c r="I39" s="268"/>
      <c r="J39" s="268"/>
      <c r="K39" s="271"/>
      <c r="L39" s="99"/>
      <c r="M39" s="269" t="str">
        <f t="shared" si="14"/>
        <v/>
      </c>
      <c r="N39" s="269" t="str">
        <f t="shared" si="14"/>
        <v/>
      </c>
      <c r="O39" s="269" t="str">
        <f t="shared" si="14"/>
        <v/>
      </c>
      <c r="P39" s="269" t="str">
        <f t="shared" si="14"/>
        <v/>
      </c>
      <c r="Q39" s="269" t="str">
        <f t="shared" si="14"/>
        <v/>
      </c>
      <c r="R39" s="269" t="str">
        <f t="shared" si="15"/>
        <v/>
      </c>
      <c r="S39" s="269" t="str">
        <f t="shared" si="14"/>
        <v/>
      </c>
      <c r="T39" s="269" t="str">
        <f t="shared" si="1"/>
        <v/>
      </c>
    </row>
    <row r="40" spans="1:23" x14ac:dyDescent="0.25">
      <c r="A40" s="270" t="str">
        <f>IF(B40="","",A$36)</f>
        <v/>
      </c>
      <c r="B40" s="126"/>
      <c r="C40" s="344"/>
      <c r="D40" s="268"/>
      <c r="E40" s="268"/>
      <c r="F40" s="268"/>
      <c r="G40" s="268"/>
      <c r="H40" s="268"/>
      <c r="I40" s="268"/>
      <c r="J40" s="268"/>
      <c r="K40" s="271"/>
      <c r="L40" s="99"/>
      <c r="M40" s="269" t="str">
        <f t="shared" si="14"/>
        <v/>
      </c>
      <c r="N40" s="269" t="str">
        <f t="shared" si="14"/>
        <v/>
      </c>
      <c r="O40" s="269" t="str">
        <f t="shared" si="14"/>
        <v/>
      </c>
      <c r="P40" s="269" t="str">
        <f t="shared" si="14"/>
        <v/>
      </c>
      <c r="Q40" s="269" t="str">
        <f t="shared" si="14"/>
        <v/>
      </c>
      <c r="R40" s="269" t="str">
        <f t="shared" si="15"/>
        <v/>
      </c>
      <c r="S40" s="269" t="str">
        <f t="shared" si="14"/>
        <v/>
      </c>
      <c r="T40" s="269" t="str">
        <f t="shared" si="1"/>
        <v/>
      </c>
    </row>
    <row r="41" spans="1:23" x14ac:dyDescent="0.25">
      <c r="A41" s="270" t="str">
        <f>IF(B41="","",A$36)</f>
        <v/>
      </c>
      <c r="B41" s="126"/>
      <c r="C41" s="344"/>
      <c r="D41" s="268"/>
      <c r="E41" s="268"/>
      <c r="F41" s="268"/>
      <c r="G41" s="268"/>
      <c r="H41" s="268"/>
      <c r="I41" s="268"/>
      <c r="J41" s="268"/>
      <c r="K41" s="271"/>
      <c r="L41" s="99"/>
      <c r="M41" s="269" t="str">
        <f t="shared" si="14"/>
        <v/>
      </c>
      <c r="N41" s="269" t="str">
        <f t="shared" si="14"/>
        <v/>
      </c>
      <c r="O41" s="269" t="str">
        <f t="shared" si="14"/>
        <v/>
      </c>
      <c r="P41" s="269" t="str">
        <f t="shared" si="14"/>
        <v/>
      </c>
      <c r="Q41" s="269" t="str">
        <f t="shared" si="14"/>
        <v/>
      </c>
      <c r="R41" s="269" t="str">
        <f t="shared" si="15"/>
        <v/>
      </c>
      <c r="S41" s="269" t="str">
        <f t="shared" si="14"/>
        <v/>
      </c>
      <c r="T41" s="269" t="str">
        <f t="shared" si="1"/>
        <v/>
      </c>
    </row>
    <row r="42" spans="1:23" x14ac:dyDescent="0.25">
      <c r="A42" s="386" t="s">
        <v>24</v>
      </c>
      <c r="B42" s="387"/>
      <c r="C42" s="195"/>
      <c r="D42" s="167" t="str">
        <f t="shared" ref="D42:K42" si="16">IFERROR(M42,"")</f>
        <v/>
      </c>
      <c r="E42" s="128" t="str">
        <f t="shared" si="16"/>
        <v/>
      </c>
      <c r="F42" s="339" t="str">
        <f t="shared" si="16"/>
        <v/>
      </c>
      <c r="G42" s="127" t="str">
        <f t="shared" si="16"/>
        <v/>
      </c>
      <c r="H42" s="127" t="str">
        <f t="shared" si="16"/>
        <v/>
      </c>
      <c r="I42" s="128" t="str">
        <f t="shared" si="16"/>
        <v/>
      </c>
      <c r="J42" s="127" t="str">
        <f t="shared" si="16"/>
        <v/>
      </c>
      <c r="K42" s="338" t="str">
        <f t="shared" si="16"/>
        <v/>
      </c>
      <c r="L42" s="102"/>
      <c r="M42" s="272" t="str">
        <f t="shared" ref="M42:T42" si="17">IF(M36="ERROR","ERROR",IF(M37="ERROR","ERROR",IF(M38="ERROR","ERROR",IF(M39="ERROR","ERROR",IF(M40="ERROR","ERROR",IF(M41="ERROR","ERROR",IF(M36="W","W",IF(M37="W","W",IF(M38="W","W",IF(M39="W","W",IF(M40="W","W",IF(M41="W","W",IF(ISBLANK(D36),IF(ISBLANK(D37),IF(ISBLANK(D38),IF(ISBLANK(D39),IF(ISBLANK(D40),IF(ISBLANK(D41),"",GEOMEAN(M36:M41)),GEOMEAN(M36:M41)),GEOMEAN(M36:M41)),GEOMEAN(M36:M41)),GEOMEAN(M36:M41)),GEOMEAN(M36:M41))))))))))))))</f>
        <v/>
      </c>
      <c r="N42" s="272" t="str">
        <f t="shared" si="17"/>
        <v/>
      </c>
      <c r="O42" s="273" t="str">
        <f t="shared" si="17"/>
        <v/>
      </c>
      <c r="P42" s="273" t="str">
        <f t="shared" si="17"/>
        <v/>
      </c>
      <c r="Q42" s="273" t="str">
        <f t="shared" si="17"/>
        <v/>
      </c>
      <c r="R42" s="272" t="str">
        <f t="shared" si="17"/>
        <v/>
      </c>
      <c r="S42" s="273" t="str">
        <f t="shared" si="17"/>
        <v/>
      </c>
      <c r="T42" s="273" t="str">
        <f t="shared" si="17"/>
        <v/>
      </c>
    </row>
    <row r="43" spans="1:23" x14ac:dyDescent="0.25">
      <c r="A43" s="30"/>
      <c r="B43" s="274" t="str">
        <f>IF([1]General!$F$17="Select","You must select if your receiving water is impaired for pH in the 'General' tab",IF(C45="OOPS","You must select a basin in the 'General' tab.",""))</f>
        <v>You must select if your receiving water is impaired for pH in the 'General' tab</v>
      </c>
      <c r="G43" s="33"/>
      <c r="H43" s="33"/>
      <c r="J43" s="33"/>
      <c r="K43" s="33"/>
      <c r="L43" s="32"/>
      <c r="M43" s="121">
        <v>30.4</v>
      </c>
      <c r="N43" s="121">
        <v>10.4</v>
      </c>
      <c r="O43" s="121">
        <v>2.0400000000000001E-2</v>
      </c>
      <c r="P43" s="121">
        <v>6.0400000000000002E-2</v>
      </c>
      <c r="Q43" s="121">
        <v>0.24399999999999999</v>
      </c>
      <c r="R43" s="121">
        <v>406.5</v>
      </c>
      <c r="S43" s="188">
        <v>0.16400000000000001</v>
      </c>
      <c r="T43" s="188">
        <v>33.4</v>
      </c>
      <c r="U43" s="105"/>
      <c r="V43" s="105"/>
      <c r="W43" s="105"/>
    </row>
    <row r="44" spans="1:23" ht="13.8" customHeight="1" x14ac:dyDescent="0.25">
      <c r="A44" s="390" t="s">
        <v>120</v>
      </c>
      <c r="B44" s="391"/>
      <c r="C44" s="211" t="s">
        <v>26</v>
      </c>
      <c r="D44" s="211">
        <v>1.7000000000000001E-2</v>
      </c>
      <c r="E44" s="222">
        <v>0.1</v>
      </c>
      <c r="F44" s="213">
        <v>0.24</v>
      </c>
      <c r="G44" s="212">
        <v>30</v>
      </c>
      <c r="H44" s="212">
        <v>24</v>
      </c>
      <c r="I44" s="211">
        <v>0.16</v>
      </c>
      <c r="J44" s="212">
        <v>406</v>
      </c>
      <c r="K44" s="212"/>
      <c r="L44" s="122"/>
      <c r="N44" s="105"/>
      <c r="O44" s="105"/>
      <c r="P44" s="105"/>
      <c r="Q44" s="105"/>
      <c r="R44" s="103"/>
      <c r="S44" s="103"/>
      <c r="T44" s="103"/>
      <c r="U44" s="105"/>
      <c r="V44" s="105"/>
      <c r="W44" s="105"/>
    </row>
    <row r="45" spans="1:23" ht="15.6" customHeight="1" x14ac:dyDescent="0.25">
      <c r="A45" s="390" t="s">
        <v>174</v>
      </c>
      <c r="B45" s="391"/>
      <c r="C45" s="233" t="str">
        <f>IF([1]General!$F$17="Yes",VLOOKUP([1]General!$C$18,[1]setup!$G$2:$H$37,2,FALSE),IF([1]General!$F$17="No","","OOPS"))</f>
        <v>OOPS</v>
      </c>
      <c r="D45" s="211">
        <v>1.7000000000000001E-2</v>
      </c>
      <c r="E45" s="211">
        <v>1.7000000000000001E-2</v>
      </c>
      <c r="F45" s="213">
        <v>4.2000000000000003E-2</v>
      </c>
      <c r="G45" s="212"/>
      <c r="H45" s="212"/>
      <c r="I45" s="211"/>
      <c r="J45" s="212"/>
      <c r="K45" s="212">
        <v>10</v>
      </c>
      <c r="L45" s="41"/>
      <c r="N45" s="105"/>
      <c r="O45" s="105"/>
      <c r="P45" s="105"/>
      <c r="Q45" s="105"/>
      <c r="R45" s="103"/>
      <c r="S45" s="103"/>
      <c r="T45" s="103"/>
      <c r="U45" s="105"/>
      <c r="V45" s="105"/>
      <c r="W45" s="105"/>
    </row>
    <row r="46" spans="1:23" hidden="1" x14ac:dyDescent="0.25">
      <c r="N46" s="105"/>
      <c r="O46" s="105"/>
      <c r="P46" s="105"/>
      <c r="Q46" s="105"/>
      <c r="R46" s="103"/>
      <c r="S46" s="103"/>
      <c r="T46" s="103"/>
      <c r="U46" s="105"/>
      <c r="V46" s="105"/>
      <c r="W46" s="105"/>
    </row>
    <row r="47" spans="1:23" ht="3" customHeight="1" x14ac:dyDescent="0.25">
      <c r="N47" s="105"/>
      <c r="O47" s="105"/>
      <c r="P47" s="105"/>
      <c r="Q47" s="105"/>
      <c r="R47" s="103"/>
      <c r="S47" s="103"/>
      <c r="T47" s="103"/>
    </row>
    <row r="48" spans="1:23" ht="27" customHeight="1" x14ac:dyDescent="0.25">
      <c r="B48" s="71" t="s">
        <v>52</v>
      </c>
      <c r="G48" s="71"/>
      <c r="H48" s="71"/>
      <c r="I48" s="71"/>
      <c r="J48" s="71"/>
      <c r="K48" s="191" t="s">
        <v>9</v>
      </c>
      <c r="L48" s="18"/>
      <c r="N48" s="18"/>
    </row>
    <row r="49" spans="1:23" ht="11.25" customHeight="1" x14ac:dyDescent="0.25">
      <c r="B49" s="362" t="s">
        <v>8</v>
      </c>
      <c r="C49" s="362"/>
      <c r="D49" s="362"/>
      <c r="G49" s="71"/>
      <c r="H49" s="71"/>
      <c r="I49" s="355" t="s">
        <v>30</v>
      </c>
      <c r="J49" s="355"/>
      <c r="K49" s="355"/>
      <c r="L49" s="19"/>
      <c r="N49" s="60"/>
      <c r="Q49" s="7"/>
      <c r="T49" s="7"/>
      <c r="W49" s="7"/>
    </row>
    <row r="50" spans="1:23" ht="13.5" customHeight="1" x14ac:dyDescent="0.25">
      <c r="B50" s="362"/>
      <c r="C50" s="362"/>
      <c r="D50" s="362"/>
      <c r="G50" s="71"/>
      <c r="H50" s="71"/>
      <c r="I50" s="355"/>
      <c r="J50" s="355"/>
      <c r="K50" s="355"/>
      <c r="L50" s="19"/>
      <c r="M50" s="19"/>
      <c r="N50" s="60"/>
      <c r="Q50" s="61"/>
      <c r="T50" s="61"/>
      <c r="W50" s="61"/>
    </row>
    <row r="51" spans="1:23" x14ac:dyDescent="0.25">
      <c r="B51" s="20"/>
      <c r="G51" s="113" t="s">
        <v>82</v>
      </c>
      <c r="H51" s="114"/>
      <c r="I51" s="175"/>
      <c r="J51" s="114"/>
      <c r="K51" s="115"/>
      <c r="M51" s="21"/>
      <c r="N51" s="21"/>
      <c r="Q51" s="8"/>
      <c r="T51" s="8"/>
      <c r="W51" s="9"/>
    </row>
    <row r="52" spans="1:23" x14ac:dyDescent="0.25">
      <c r="B52" s="20"/>
      <c r="G52" s="163" t="str">
        <f>"Legal Name: "&amp;[1]General!D$12</f>
        <v xml:space="preserve">Legal Name: </v>
      </c>
      <c r="H52" s="264"/>
      <c r="I52" s="265"/>
      <c r="J52" s="264"/>
      <c r="K52" s="116"/>
      <c r="L52" s="22"/>
      <c r="N52" s="22"/>
      <c r="T52" s="8"/>
      <c r="W52" s="9"/>
    </row>
    <row r="53" spans="1:23" x14ac:dyDescent="0.25">
      <c r="B53" s="8"/>
      <c r="G53" s="164" t="str">
        <f>"DEQ File No: "&amp;[1]General!K$12</f>
        <v xml:space="preserve">DEQ File No: </v>
      </c>
      <c r="H53" s="117"/>
      <c r="I53" s="176"/>
      <c r="J53" s="117"/>
      <c r="K53" s="118"/>
      <c r="L53" s="23"/>
      <c r="N53" s="23"/>
      <c r="Q53" s="4"/>
      <c r="T53" s="4"/>
      <c r="W53" s="7"/>
    </row>
    <row r="54" spans="1:23" ht="8.25" customHeight="1" x14ac:dyDescent="0.25">
      <c r="P54" s="5"/>
      <c r="S54" s="5"/>
      <c r="V54" s="5"/>
    </row>
    <row r="55" spans="1:23" ht="0.75" customHeight="1" x14ac:dyDescent="0.25">
      <c r="A55" s="24"/>
      <c r="B55" s="24"/>
      <c r="C55" s="24"/>
      <c r="D55" s="24"/>
      <c r="E55" s="24"/>
      <c r="F55" s="24"/>
      <c r="G55" s="24"/>
      <c r="H55" s="24"/>
      <c r="I55" s="24"/>
      <c r="J55" s="24"/>
      <c r="K55" s="24"/>
      <c r="L55" s="24"/>
    </row>
    <row r="56" spans="1:23" ht="15" customHeight="1" x14ac:dyDescent="0.25">
      <c r="A56" s="201" t="str">
        <f>A9</f>
        <v xml:space="preserve">Instructions: </v>
      </c>
      <c r="B56" s="198"/>
      <c r="C56" s="198"/>
      <c r="D56" s="198"/>
      <c r="E56" s="198"/>
      <c r="F56" s="198"/>
      <c r="G56" s="198"/>
      <c r="H56" s="198"/>
      <c r="I56" s="198"/>
      <c r="J56" s="198"/>
      <c r="K56" s="198"/>
      <c r="L56" s="199"/>
      <c r="M56" s="266"/>
      <c r="P56" s="5"/>
      <c r="S56" s="5"/>
      <c r="V56" s="6"/>
    </row>
    <row r="57" spans="1:23" ht="86.4" customHeight="1" x14ac:dyDescent="0.25">
      <c r="A57" s="385" t="str">
        <f t="shared" ref="A57:L58" si="18">A10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57" s="364">
        <f t="shared" si="18"/>
        <v>0</v>
      </c>
      <c r="C57" s="364">
        <f t="shared" si="18"/>
        <v>0</v>
      </c>
      <c r="D57" s="364">
        <f t="shared" si="18"/>
        <v>0</v>
      </c>
      <c r="E57" s="364">
        <f t="shared" si="18"/>
        <v>0</v>
      </c>
      <c r="F57" s="364">
        <f t="shared" si="18"/>
        <v>0</v>
      </c>
      <c r="G57" s="364">
        <f t="shared" si="18"/>
        <v>0</v>
      </c>
      <c r="H57" s="364">
        <f t="shared" si="18"/>
        <v>0</v>
      </c>
      <c r="I57" s="364">
        <f t="shared" si="18"/>
        <v>0</v>
      </c>
      <c r="J57" s="364">
        <f t="shared" si="18"/>
        <v>0</v>
      </c>
      <c r="K57" s="364">
        <f t="shared" si="18"/>
        <v>0</v>
      </c>
      <c r="L57" s="200"/>
      <c r="M57" s="266"/>
    </row>
    <row r="58" spans="1:23" ht="14.25" customHeight="1" x14ac:dyDescent="0.25">
      <c r="A58" s="392" t="str">
        <f t="shared" si="18"/>
        <v>Columbia Slough</v>
      </c>
      <c r="B58" s="393">
        <f t="shared" si="18"/>
        <v>0</v>
      </c>
      <c r="C58" s="393">
        <f t="shared" si="18"/>
        <v>0</v>
      </c>
      <c r="D58" s="393">
        <f t="shared" si="18"/>
        <v>0</v>
      </c>
      <c r="E58" s="393">
        <f t="shared" si="18"/>
        <v>0</v>
      </c>
      <c r="F58" s="393">
        <f t="shared" si="18"/>
        <v>0</v>
      </c>
      <c r="G58" s="393">
        <f t="shared" si="18"/>
        <v>0</v>
      </c>
      <c r="H58" s="393">
        <f t="shared" si="18"/>
        <v>0</v>
      </c>
      <c r="I58" s="393">
        <f t="shared" si="18"/>
        <v>0</v>
      </c>
      <c r="J58" s="393">
        <f t="shared" si="18"/>
        <v>0</v>
      </c>
      <c r="K58" s="393">
        <f t="shared" si="18"/>
        <v>0</v>
      </c>
      <c r="L58" s="394">
        <f t="shared" si="18"/>
        <v>0</v>
      </c>
    </row>
    <row r="59" spans="1:23" x14ac:dyDescent="0.25">
      <c r="A59" s="395"/>
      <c r="B59" s="396"/>
      <c r="C59" s="396"/>
      <c r="D59" s="396"/>
      <c r="E59" s="396"/>
      <c r="F59" s="396"/>
      <c r="G59" s="396"/>
      <c r="H59" s="396"/>
      <c r="I59" s="396"/>
      <c r="J59" s="396"/>
      <c r="K59" s="396"/>
      <c r="L59" s="397"/>
    </row>
    <row r="60" spans="1:23" ht="39" customHeight="1" x14ac:dyDescent="0.25">
      <c r="A60" s="402" t="s">
        <v>68</v>
      </c>
      <c r="B60" s="400" t="s">
        <v>19</v>
      </c>
      <c r="C60" s="259" t="str">
        <f>C13</f>
        <v>pH</v>
      </c>
      <c r="D60" s="259" t="str">
        <f t="shared" ref="D60:K60" si="19">D13</f>
        <v>Total Copper</v>
      </c>
      <c r="E60" s="259" t="str">
        <f t="shared" si="19"/>
        <v>Total Lead</v>
      </c>
      <c r="F60" s="259" t="str">
        <f t="shared" si="19"/>
        <v>Total Zinc</v>
      </c>
      <c r="G60" s="259" t="str">
        <f t="shared" si="19"/>
        <v>Total Suspended Solids</v>
      </c>
      <c r="H60" s="259" t="str">
        <f t="shared" si="19"/>
        <v>BOD5</v>
      </c>
      <c r="I60" s="259" t="str">
        <f t="shared" si="19"/>
        <v>Total Phosphorus</v>
      </c>
      <c r="J60" s="259" t="str">
        <f t="shared" si="19"/>
        <v xml:space="preserve">E. coli </v>
      </c>
      <c r="K60" s="275" t="str">
        <f t="shared" si="19"/>
        <v>Total Iron</v>
      </c>
      <c r="L60" s="119"/>
    </row>
    <row r="61" spans="1:23" ht="24" customHeight="1" x14ac:dyDescent="0.25">
      <c r="A61" s="403"/>
      <c r="B61" s="401"/>
      <c r="C61" s="259" t="str">
        <f t="shared" ref="C61:K61" si="20">C14</f>
        <v>s.u.</v>
      </c>
      <c r="D61" s="259" t="str">
        <f t="shared" si="20"/>
        <v>mg/L</v>
      </c>
      <c r="E61" s="259" t="str">
        <f t="shared" si="20"/>
        <v>mg/L</v>
      </c>
      <c r="F61" s="259" t="str">
        <f t="shared" si="20"/>
        <v>mg/L</v>
      </c>
      <c r="G61" s="259" t="str">
        <f t="shared" si="20"/>
        <v>mg/L</v>
      </c>
      <c r="H61" s="259" t="str">
        <f t="shared" si="20"/>
        <v>mg/L</v>
      </c>
      <c r="I61" s="259" t="str">
        <f t="shared" si="20"/>
        <v>mg/L</v>
      </c>
      <c r="J61" s="259" t="str">
        <f t="shared" si="20"/>
        <v>organisms/ 100 mL</v>
      </c>
      <c r="K61" s="123" t="str">
        <f t="shared" si="20"/>
        <v>mg/L</v>
      </c>
      <c r="L61" s="120"/>
      <c r="M61" s="16" t="s">
        <v>38</v>
      </c>
    </row>
    <row r="62" spans="1:23" x14ac:dyDescent="0.25">
      <c r="A62" s="125"/>
      <c r="B62" s="126"/>
      <c r="C62" s="344"/>
      <c r="D62" s="346"/>
      <c r="E62" s="346"/>
      <c r="F62" s="346"/>
      <c r="G62" s="346"/>
      <c r="H62" s="346"/>
      <c r="I62" s="346"/>
      <c r="J62" s="346"/>
      <c r="K62" s="346"/>
      <c r="L62" s="120"/>
      <c r="M62" s="269" t="str">
        <f t="shared" ref="M62:Q67" si="21">IF(ISBLANK(D62),"",IF(ISNUMBER(D62),D62,IF(LEFT(D62,2)="NS","",IF(LEFT(D62,3)="ND(",VALUE(MID(D62,4,LEN(D62)-4))/2,IF(LEFT(D62,3)="ND ",VALUE(MID(D62,5,LEN(D62)-5)/2),IF(D62="No Discharge","",IF(D62="W","W","ERROR")))))))</f>
        <v/>
      </c>
      <c r="N62" s="269" t="str">
        <f t="shared" si="21"/>
        <v/>
      </c>
      <c r="O62" s="269" t="str">
        <f t="shared" si="21"/>
        <v/>
      </c>
      <c r="P62" s="269" t="str">
        <f t="shared" si="21"/>
        <v/>
      </c>
      <c r="Q62" s="269" t="str">
        <f t="shared" si="21"/>
        <v/>
      </c>
      <c r="R62" s="269" t="str">
        <f t="shared" ref="R62:R67" si="22">IF(ISBLANK(I62),"",IF(ISNUMBER(I62),I62,IF(LEFT(I62,2)="NS","",IF(LEFT(I62,3)="ND(",VALUE(MID(I62,4,LEN(I62)-4))/2,IF(LEFT(I62,3)="ND ",VALUE(MID(I62,5,LEN(I62)-5)/2),IF(I62="No Discharge","",IF(LEFT(I62,1)="&lt;",VALUE(MID(I62,2,LEN(I62)-1)),IF(LEFT(I62,1)="&gt;",VALUE(MID(I62,2,LEN(I62)-1)),IF(I62="W","W","ERROR")))))))))</f>
        <v/>
      </c>
      <c r="S62" s="269" t="str">
        <f t="shared" ref="S62:S67" si="23">IF(ISBLANK(J62),"",IF(ISNUMBER(J62),J62,IF(LEFT(J62,2)="NS","",IF(LEFT(J62,3)="ND(",VALUE(MID(J62,4,LEN(J62)-4))/2,IF(LEFT(J62,3)="ND ",VALUE(MID(J62,5,LEN(J62)-5)/2),IF(J62="No Discharge","",IF(J62="W","W","ERROR")))))))</f>
        <v/>
      </c>
      <c r="T62" s="269" t="str">
        <f t="shared" ref="T62:T67" si="24">IF(ISBLANK(K62),"",IF(ISNUMBER(K62),K62,IF(LEFT(K62,2)="NS","",IF(LEFT(K62,3)="ND(",VALUE(MID(K62,4,LEN(K62)-4))/2,IF(LEFT(K62,3)="ND ",VALUE(MID(K62,5,LEN(K62)-5)/2),IF(K62="No Discharge","",IF(LEFT(K62,1)="&lt;",VALUE(MID(K62,2,LEN(K62)-1)),IF(LEFT(K62,1)="&gt;",VALUE(MID(K62,2,LEN(K62)-1)),IF(K62="W","W","ERROR")))))))))</f>
        <v/>
      </c>
    </row>
    <row r="63" spans="1:23" x14ac:dyDescent="0.25">
      <c r="A63" s="270" t="str">
        <f>IF(B63="","",A$62)</f>
        <v/>
      </c>
      <c r="B63" s="126"/>
      <c r="C63" s="344"/>
      <c r="D63" s="346"/>
      <c r="E63" s="346"/>
      <c r="F63" s="346"/>
      <c r="G63" s="346"/>
      <c r="H63" s="346"/>
      <c r="I63" s="346"/>
      <c r="J63" s="346"/>
      <c r="K63" s="347"/>
      <c r="L63" s="120"/>
      <c r="M63" s="269" t="str">
        <f t="shared" si="21"/>
        <v/>
      </c>
      <c r="N63" s="269" t="str">
        <f t="shared" si="21"/>
        <v/>
      </c>
      <c r="O63" s="269" t="str">
        <f t="shared" si="21"/>
        <v/>
      </c>
      <c r="P63" s="269" t="str">
        <f t="shared" si="21"/>
        <v/>
      </c>
      <c r="Q63" s="269" t="str">
        <f t="shared" si="21"/>
        <v/>
      </c>
      <c r="R63" s="269" t="str">
        <f t="shared" si="22"/>
        <v/>
      </c>
      <c r="S63" s="269" t="str">
        <f t="shared" si="23"/>
        <v/>
      </c>
      <c r="T63" s="269" t="str">
        <f t="shared" si="24"/>
        <v/>
      </c>
    </row>
    <row r="64" spans="1:23" x14ac:dyDescent="0.25">
      <c r="A64" s="270" t="str">
        <f>IF(B64="","",A$62)</f>
        <v/>
      </c>
      <c r="B64" s="126"/>
      <c r="C64" s="344"/>
      <c r="D64" s="346"/>
      <c r="E64" s="346"/>
      <c r="F64" s="346"/>
      <c r="G64" s="346"/>
      <c r="H64" s="346"/>
      <c r="I64" s="346"/>
      <c r="J64" s="346"/>
      <c r="K64" s="347"/>
      <c r="L64" s="120"/>
      <c r="M64" s="269" t="str">
        <f t="shared" si="21"/>
        <v/>
      </c>
      <c r="N64" s="269" t="str">
        <f t="shared" si="21"/>
        <v/>
      </c>
      <c r="O64" s="269" t="str">
        <f t="shared" si="21"/>
        <v/>
      </c>
      <c r="P64" s="269" t="str">
        <f t="shared" si="21"/>
        <v/>
      </c>
      <c r="Q64" s="269" t="str">
        <f t="shared" si="21"/>
        <v/>
      </c>
      <c r="R64" s="269" t="str">
        <f t="shared" si="22"/>
        <v/>
      </c>
      <c r="S64" s="269" t="str">
        <f t="shared" si="23"/>
        <v/>
      </c>
      <c r="T64" s="269" t="str">
        <f t="shared" si="24"/>
        <v/>
      </c>
    </row>
    <row r="65" spans="1:20" x14ac:dyDescent="0.25">
      <c r="A65" s="270" t="str">
        <f>IF(B65="","",A$62)</f>
        <v/>
      </c>
      <c r="B65" s="126"/>
      <c r="C65" s="344"/>
      <c r="D65" s="346"/>
      <c r="E65" s="346"/>
      <c r="F65" s="346"/>
      <c r="G65" s="346"/>
      <c r="H65" s="346"/>
      <c r="I65" s="346"/>
      <c r="J65" s="346"/>
      <c r="K65" s="347"/>
      <c r="L65" s="120"/>
      <c r="M65" s="269" t="str">
        <f t="shared" si="21"/>
        <v/>
      </c>
      <c r="N65" s="269" t="str">
        <f t="shared" si="21"/>
        <v/>
      </c>
      <c r="O65" s="269" t="str">
        <f t="shared" si="21"/>
        <v/>
      </c>
      <c r="P65" s="269" t="str">
        <f t="shared" si="21"/>
        <v/>
      </c>
      <c r="Q65" s="269" t="str">
        <f t="shared" si="21"/>
        <v/>
      </c>
      <c r="R65" s="269" t="str">
        <f t="shared" si="22"/>
        <v/>
      </c>
      <c r="S65" s="269" t="str">
        <f t="shared" si="23"/>
        <v/>
      </c>
      <c r="T65" s="269" t="str">
        <f t="shared" si="24"/>
        <v/>
      </c>
    </row>
    <row r="66" spans="1:20" x14ac:dyDescent="0.25">
      <c r="A66" s="270" t="str">
        <f>IF(B66="","",A$62)</f>
        <v/>
      </c>
      <c r="B66" s="126"/>
      <c r="C66" s="344"/>
      <c r="D66" s="346"/>
      <c r="E66" s="346"/>
      <c r="F66" s="346"/>
      <c r="G66" s="346"/>
      <c r="H66" s="346"/>
      <c r="I66" s="346"/>
      <c r="J66" s="346"/>
      <c r="K66" s="347"/>
      <c r="L66" s="120"/>
      <c r="M66" s="269" t="str">
        <f t="shared" si="21"/>
        <v/>
      </c>
      <c r="N66" s="269" t="str">
        <f t="shared" si="21"/>
        <v/>
      </c>
      <c r="O66" s="269" t="str">
        <f t="shared" si="21"/>
        <v/>
      </c>
      <c r="P66" s="269" t="str">
        <f t="shared" si="21"/>
        <v/>
      </c>
      <c r="Q66" s="269" t="str">
        <f t="shared" si="21"/>
        <v/>
      </c>
      <c r="R66" s="269" t="str">
        <f t="shared" si="22"/>
        <v/>
      </c>
      <c r="S66" s="269" t="str">
        <f t="shared" si="23"/>
        <v/>
      </c>
      <c r="T66" s="269" t="str">
        <f t="shared" si="24"/>
        <v/>
      </c>
    </row>
    <row r="67" spans="1:20" x14ac:dyDescent="0.25">
      <c r="A67" s="270" t="str">
        <f>IF(B67="","",A$62)</f>
        <v/>
      </c>
      <c r="B67" s="126"/>
      <c r="C67" s="344"/>
      <c r="D67" s="346"/>
      <c r="E67" s="346"/>
      <c r="F67" s="346"/>
      <c r="G67" s="346"/>
      <c r="H67" s="346"/>
      <c r="I67" s="346"/>
      <c r="J67" s="346"/>
      <c r="K67" s="347"/>
      <c r="L67" s="120"/>
      <c r="M67" s="269" t="str">
        <f t="shared" si="21"/>
        <v/>
      </c>
      <c r="N67" s="269" t="str">
        <f t="shared" si="21"/>
        <v/>
      </c>
      <c r="O67" s="269" t="str">
        <f t="shared" si="21"/>
        <v/>
      </c>
      <c r="P67" s="269" t="str">
        <f t="shared" si="21"/>
        <v/>
      </c>
      <c r="Q67" s="269" t="str">
        <f t="shared" si="21"/>
        <v/>
      </c>
      <c r="R67" s="269" t="str">
        <f t="shared" si="22"/>
        <v/>
      </c>
      <c r="S67" s="269" t="str">
        <f t="shared" si="23"/>
        <v/>
      </c>
      <c r="T67" s="269" t="str">
        <f t="shared" si="24"/>
        <v/>
      </c>
    </row>
    <row r="68" spans="1:20" x14ac:dyDescent="0.25">
      <c r="A68" s="386" t="s">
        <v>24</v>
      </c>
      <c r="B68" s="387"/>
      <c r="C68" s="345"/>
      <c r="D68" s="342" t="str">
        <f>IF(ISERROR(M68),"",M68)</f>
        <v/>
      </c>
      <c r="E68" s="339" t="str">
        <f t="shared" ref="E68:K68" si="25">IF(ISERROR(N68),"",N68)</f>
        <v/>
      </c>
      <c r="F68" s="339" t="str">
        <f t="shared" si="25"/>
        <v/>
      </c>
      <c r="G68" s="338" t="str">
        <f t="shared" si="25"/>
        <v/>
      </c>
      <c r="H68" s="338" t="str">
        <f t="shared" si="25"/>
        <v/>
      </c>
      <c r="I68" s="339" t="str">
        <f t="shared" si="25"/>
        <v/>
      </c>
      <c r="J68" s="338" t="str">
        <f t="shared" si="25"/>
        <v/>
      </c>
      <c r="K68" s="338" t="str">
        <f t="shared" si="25"/>
        <v/>
      </c>
      <c r="L68" s="276"/>
      <c r="M68" s="272" t="str">
        <f t="shared" ref="M68:T68" si="26">IF(M62="ERROR","ERROR",IF(M63="ERROR","ERROR",IF(M64="ERROR","ERROR",IF(M65="ERROR","ERROR",IF(M66="ERROR","ERROR",IF(M67="ERROR","ERROR",IF(M62="W","W",IF(M63="W","W",IF(M64="W","W",IF(M65="W","W",IF(M66="W","W",IF(M67="W","W",IF(ISBLANK(D62),IF(ISBLANK(D63),IF(ISBLANK(D64),IF(ISBLANK(D65),IF(ISBLANK(D66),IF(ISBLANK(D67),"",GEOMEAN(M62:M67)),GEOMEAN(M62:M67)),GEOMEAN(M62:M67)),GEOMEAN(M62:M67)),GEOMEAN(M62:M67)),GEOMEAN(M62:M67))))))))))))))</f>
        <v/>
      </c>
      <c r="N68" s="272" t="str">
        <f t="shared" si="26"/>
        <v/>
      </c>
      <c r="O68" s="273" t="str">
        <f t="shared" si="26"/>
        <v/>
      </c>
      <c r="P68" s="273" t="str">
        <f t="shared" si="26"/>
        <v/>
      </c>
      <c r="Q68" s="273" t="str">
        <f t="shared" si="26"/>
        <v/>
      </c>
      <c r="R68" s="272" t="str">
        <f t="shared" si="26"/>
        <v/>
      </c>
      <c r="S68" s="273" t="str">
        <f t="shared" si="26"/>
        <v/>
      </c>
      <c r="T68" s="273" t="str">
        <f t="shared" si="26"/>
        <v/>
      </c>
    </row>
    <row r="69" spans="1:20" x14ac:dyDescent="0.25">
      <c r="A69" s="125"/>
      <c r="B69" s="126"/>
      <c r="C69" s="344"/>
      <c r="D69" s="346"/>
      <c r="E69" s="346"/>
      <c r="F69" s="346"/>
      <c r="G69" s="346"/>
      <c r="H69" s="346"/>
      <c r="I69" s="346"/>
      <c r="J69" s="346"/>
      <c r="K69" s="346"/>
      <c r="L69" s="120"/>
      <c r="M69" s="269" t="str">
        <f t="shared" ref="M69:Q74" si="27">IF(ISBLANK(D69),"",IF(ISNUMBER(D69),D69,IF(LEFT(D69,2)="NS","",IF(LEFT(D69,3)="ND(",VALUE(MID(D69,4,LEN(D69)-4))/2,IF(LEFT(D69,3)="ND ",VALUE(MID(D69,5,LEN(D69)-5)/2),IF(D69="No Discharge","",IF(D69="W","W","ERROR")))))))</f>
        <v/>
      </c>
      <c r="N69" s="269" t="str">
        <f t="shared" si="27"/>
        <v/>
      </c>
      <c r="O69" s="269" t="str">
        <f t="shared" si="27"/>
        <v/>
      </c>
      <c r="P69" s="269" t="str">
        <f t="shared" si="27"/>
        <v/>
      </c>
      <c r="Q69" s="269" t="str">
        <f t="shared" si="27"/>
        <v/>
      </c>
      <c r="R69" s="269" t="str">
        <f t="shared" ref="R69:R74" si="28">IF(ISBLANK(I69),"",IF(ISNUMBER(I69),I69,IF(LEFT(I69,2)="NS","",IF(LEFT(I69,3)="ND(",VALUE(MID(I69,4,LEN(I69)-4))/2,IF(LEFT(I69,3)="ND ",VALUE(MID(I69,5,LEN(I69)-5)/2),IF(I69="No Discharge","",IF(LEFT(I69,1)="&lt;",VALUE(MID(I69,2,LEN(I69)-1)),IF(LEFT(I69,1)="&gt;",VALUE(MID(I69,2,LEN(I69)-1)),IF(I69="W","W","ERROR")))))))))</f>
        <v/>
      </c>
      <c r="S69" s="269" t="str">
        <f t="shared" ref="S69:S74" si="29">IF(ISBLANK(J69),"",IF(ISNUMBER(J69),J69,IF(LEFT(J69,2)="NS","",IF(LEFT(J69,3)="ND(",VALUE(MID(J69,4,LEN(J69)-4))/2,IF(LEFT(J69,3)="ND ",VALUE(MID(J69,5,LEN(J69)-5)/2),IF(J69="No Discharge","",IF(J69="W","W","ERROR")))))))</f>
        <v/>
      </c>
      <c r="T69" s="269" t="str">
        <f t="shared" ref="T69:T74" si="30">IF(ISBLANK(K69),"",IF(ISNUMBER(K69),K69,IF(LEFT(K69,2)="NS","",IF(LEFT(K69,3)="ND(",VALUE(MID(K69,4,LEN(K69)-4))/2,IF(LEFT(K69,3)="ND ",VALUE(MID(K69,5,LEN(K69)-5)/2),IF(K69="No Discharge","",IF(LEFT(K69,1)="&lt;",VALUE(MID(K69,2,LEN(K69)-1)),IF(LEFT(K69,1)="&gt;",VALUE(MID(K69,2,LEN(K69)-1)),IF(K69="W","W","ERROR")))))))))</f>
        <v/>
      </c>
    </row>
    <row r="70" spans="1:20" x14ac:dyDescent="0.25">
      <c r="A70" s="270" t="str">
        <f>IF(B70="","",A$69)</f>
        <v/>
      </c>
      <c r="B70" s="126"/>
      <c r="C70" s="344"/>
      <c r="D70" s="346"/>
      <c r="E70" s="346"/>
      <c r="F70" s="346"/>
      <c r="G70" s="346"/>
      <c r="H70" s="346"/>
      <c r="I70" s="346"/>
      <c r="J70" s="346"/>
      <c r="K70" s="347"/>
      <c r="L70" s="120"/>
      <c r="M70" s="269" t="str">
        <f t="shared" si="27"/>
        <v/>
      </c>
      <c r="N70" s="269" t="str">
        <f t="shared" si="27"/>
        <v/>
      </c>
      <c r="O70" s="269" t="str">
        <f t="shared" si="27"/>
        <v/>
      </c>
      <c r="P70" s="269" t="str">
        <f t="shared" si="27"/>
        <v/>
      </c>
      <c r="Q70" s="269" t="str">
        <f t="shared" si="27"/>
        <v/>
      </c>
      <c r="R70" s="269" t="str">
        <f t="shared" si="28"/>
        <v/>
      </c>
      <c r="S70" s="269" t="str">
        <f t="shared" si="29"/>
        <v/>
      </c>
      <c r="T70" s="269" t="str">
        <f t="shared" si="30"/>
        <v/>
      </c>
    </row>
    <row r="71" spans="1:20" x14ac:dyDescent="0.25">
      <c r="A71" s="270" t="str">
        <f t="shared" ref="A71:A74" si="31">IF(B71="","",A$69)</f>
        <v/>
      </c>
      <c r="B71" s="126"/>
      <c r="C71" s="344"/>
      <c r="D71" s="346"/>
      <c r="E71" s="346"/>
      <c r="F71" s="346"/>
      <c r="G71" s="346"/>
      <c r="H71" s="346"/>
      <c r="I71" s="346"/>
      <c r="J71" s="346"/>
      <c r="K71" s="347"/>
      <c r="L71" s="120"/>
      <c r="M71" s="269" t="str">
        <f t="shared" si="27"/>
        <v/>
      </c>
      <c r="N71" s="269" t="str">
        <f t="shared" si="27"/>
        <v/>
      </c>
      <c r="O71" s="269" t="str">
        <f t="shared" si="27"/>
        <v/>
      </c>
      <c r="P71" s="269" t="str">
        <f t="shared" si="27"/>
        <v/>
      </c>
      <c r="Q71" s="269" t="str">
        <f t="shared" si="27"/>
        <v/>
      </c>
      <c r="R71" s="269" t="str">
        <f t="shared" si="28"/>
        <v/>
      </c>
      <c r="S71" s="269" t="str">
        <f t="shared" si="29"/>
        <v/>
      </c>
      <c r="T71" s="269" t="str">
        <f t="shared" si="30"/>
        <v/>
      </c>
    </row>
    <row r="72" spans="1:20" x14ac:dyDescent="0.25">
      <c r="A72" s="270" t="str">
        <f t="shared" si="31"/>
        <v/>
      </c>
      <c r="B72" s="126"/>
      <c r="C72" s="344"/>
      <c r="D72" s="346"/>
      <c r="E72" s="346"/>
      <c r="F72" s="346"/>
      <c r="G72" s="346"/>
      <c r="H72" s="346"/>
      <c r="I72" s="346"/>
      <c r="J72" s="346"/>
      <c r="K72" s="347"/>
      <c r="L72" s="120"/>
      <c r="M72" s="269" t="str">
        <f t="shared" si="27"/>
        <v/>
      </c>
      <c r="N72" s="269" t="str">
        <f t="shared" si="27"/>
        <v/>
      </c>
      <c r="O72" s="269" t="str">
        <f t="shared" si="27"/>
        <v/>
      </c>
      <c r="P72" s="269" t="str">
        <f t="shared" si="27"/>
        <v/>
      </c>
      <c r="Q72" s="269" t="str">
        <f t="shared" si="27"/>
        <v/>
      </c>
      <c r="R72" s="269" t="str">
        <f t="shared" si="28"/>
        <v/>
      </c>
      <c r="S72" s="269" t="str">
        <f t="shared" si="29"/>
        <v/>
      </c>
      <c r="T72" s="269" t="str">
        <f t="shared" si="30"/>
        <v/>
      </c>
    </row>
    <row r="73" spans="1:20" x14ac:dyDescent="0.25">
      <c r="A73" s="270" t="str">
        <f t="shared" si="31"/>
        <v/>
      </c>
      <c r="B73" s="126"/>
      <c r="C73" s="344"/>
      <c r="D73" s="346"/>
      <c r="E73" s="346"/>
      <c r="F73" s="346"/>
      <c r="G73" s="346"/>
      <c r="H73" s="346"/>
      <c r="I73" s="346"/>
      <c r="J73" s="346"/>
      <c r="K73" s="347"/>
      <c r="L73" s="120"/>
      <c r="M73" s="269" t="str">
        <f t="shared" si="27"/>
        <v/>
      </c>
      <c r="N73" s="269" t="str">
        <f t="shared" si="27"/>
        <v/>
      </c>
      <c r="O73" s="269" t="str">
        <f t="shared" si="27"/>
        <v/>
      </c>
      <c r="P73" s="269" t="str">
        <f t="shared" si="27"/>
        <v/>
      </c>
      <c r="Q73" s="269" t="str">
        <f t="shared" si="27"/>
        <v/>
      </c>
      <c r="R73" s="269" t="str">
        <f t="shared" si="28"/>
        <v/>
      </c>
      <c r="S73" s="269" t="str">
        <f t="shared" si="29"/>
        <v/>
      </c>
      <c r="T73" s="269" t="str">
        <f t="shared" si="30"/>
        <v/>
      </c>
    </row>
    <row r="74" spans="1:20" x14ac:dyDescent="0.25">
      <c r="A74" s="270" t="str">
        <f t="shared" si="31"/>
        <v/>
      </c>
      <c r="B74" s="126"/>
      <c r="C74" s="344"/>
      <c r="D74" s="346"/>
      <c r="E74" s="346"/>
      <c r="F74" s="346"/>
      <c r="G74" s="346"/>
      <c r="H74" s="346"/>
      <c r="I74" s="346"/>
      <c r="J74" s="346"/>
      <c r="K74" s="347"/>
      <c r="L74" s="120"/>
      <c r="M74" s="269" t="str">
        <f t="shared" si="27"/>
        <v/>
      </c>
      <c r="N74" s="269" t="str">
        <f t="shared" si="27"/>
        <v/>
      </c>
      <c r="O74" s="269" t="str">
        <f t="shared" si="27"/>
        <v/>
      </c>
      <c r="P74" s="269" t="str">
        <f t="shared" si="27"/>
        <v/>
      </c>
      <c r="Q74" s="269" t="str">
        <f t="shared" si="27"/>
        <v/>
      </c>
      <c r="R74" s="269" t="str">
        <f t="shared" si="28"/>
        <v/>
      </c>
      <c r="S74" s="269" t="str">
        <f t="shared" si="29"/>
        <v/>
      </c>
      <c r="T74" s="269" t="str">
        <f t="shared" si="30"/>
        <v/>
      </c>
    </row>
    <row r="75" spans="1:20" x14ac:dyDescent="0.25">
      <c r="A75" s="386" t="s">
        <v>24</v>
      </c>
      <c r="B75" s="387"/>
      <c r="C75" s="345"/>
      <c r="D75" s="342" t="str">
        <f>IF(ISERROR(M75),"",M75)</f>
        <v/>
      </c>
      <c r="E75" s="339" t="str">
        <f t="shared" ref="E75:K75" si="32">IF(ISERROR(N75),"",N75)</f>
        <v/>
      </c>
      <c r="F75" s="339" t="str">
        <f t="shared" si="32"/>
        <v/>
      </c>
      <c r="G75" s="338" t="str">
        <f t="shared" si="32"/>
        <v/>
      </c>
      <c r="H75" s="338" t="str">
        <f t="shared" si="32"/>
        <v/>
      </c>
      <c r="I75" s="340" t="str">
        <f t="shared" si="32"/>
        <v/>
      </c>
      <c r="J75" s="338" t="str">
        <f t="shared" si="32"/>
        <v/>
      </c>
      <c r="K75" s="338" t="str">
        <f t="shared" si="32"/>
        <v/>
      </c>
      <c r="L75" s="276"/>
      <c r="M75" s="272" t="str">
        <f t="shared" ref="M75:T75" si="33">IF(M69="ERROR","ERROR",IF(M70="ERROR","ERROR",IF(M71="ERROR","ERROR",IF(M72="ERROR","ERROR",IF(M73="ERROR","ERROR",IF(M74="ERROR","ERROR",IF(M69="W","W",IF(M70="W","W",IF(M71="W","W",IF(M72="W","W",IF(M73="W","W",IF(M74="W","W",IF(ISBLANK(D69),IF(ISBLANK(D70),IF(ISBLANK(D71),IF(ISBLANK(D72),IF(ISBLANK(D73),IF(ISBLANK(D74),"",GEOMEAN(M69:M74)),GEOMEAN(M69:M74)),GEOMEAN(M69:M74)),GEOMEAN(M69:M74)),GEOMEAN(M69:M74)),GEOMEAN(M69:M74))))))))))))))</f>
        <v/>
      </c>
      <c r="N75" s="272" t="str">
        <f t="shared" si="33"/>
        <v/>
      </c>
      <c r="O75" s="273" t="str">
        <f t="shared" si="33"/>
        <v/>
      </c>
      <c r="P75" s="273" t="str">
        <f t="shared" si="33"/>
        <v/>
      </c>
      <c r="Q75" s="273" t="str">
        <f t="shared" si="33"/>
        <v/>
      </c>
      <c r="R75" s="272" t="str">
        <f t="shared" si="33"/>
        <v/>
      </c>
      <c r="S75" s="273" t="str">
        <f t="shared" si="33"/>
        <v/>
      </c>
      <c r="T75" s="273" t="str">
        <f t="shared" si="33"/>
        <v/>
      </c>
    </row>
    <row r="76" spans="1:20" x14ac:dyDescent="0.25">
      <c r="A76" s="125"/>
      <c r="B76" s="126"/>
      <c r="C76" s="344"/>
      <c r="D76" s="346"/>
      <c r="E76" s="346"/>
      <c r="F76" s="346"/>
      <c r="G76" s="346"/>
      <c r="H76" s="346"/>
      <c r="I76" s="346"/>
      <c r="J76" s="346"/>
      <c r="K76" s="346"/>
      <c r="L76" s="120"/>
      <c r="M76" s="269" t="str">
        <f t="shared" ref="M76:Q81" si="34">IF(ISBLANK(D76),"",IF(ISNUMBER(D76),D76,IF(LEFT(D76,2)="NS","",IF(LEFT(D76,3)="ND(",VALUE(MID(D76,4,LEN(D76)-4))/2,IF(LEFT(D76,3)="ND ",VALUE(MID(D76,5,LEN(D76)-5)/2),IF(D76="No Discharge","",IF(D76="W","W","ERROR")))))))</f>
        <v/>
      </c>
      <c r="N76" s="269" t="str">
        <f t="shared" si="34"/>
        <v/>
      </c>
      <c r="O76" s="269" t="str">
        <f t="shared" si="34"/>
        <v/>
      </c>
      <c r="P76" s="269" t="str">
        <f t="shared" si="34"/>
        <v/>
      </c>
      <c r="Q76" s="269" t="str">
        <f t="shared" si="34"/>
        <v/>
      </c>
      <c r="R76" s="269" t="str">
        <f t="shared" ref="R76:R81" si="35">IF(ISBLANK(I76),"",IF(ISNUMBER(I76),I76,IF(LEFT(I76,2)="NS","",IF(LEFT(I76,3)="ND(",VALUE(MID(I76,4,LEN(I76)-4))/2,IF(LEFT(I76,3)="ND ",VALUE(MID(I76,5,LEN(I76)-5)/2),IF(I76="No Discharge","",IF(LEFT(I76,1)="&lt;",VALUE(MID(I76,2,LEN(I76)-1)),IF(LEFT(I76,1)="&gt;",VALUE(MID(I76,2,LEN(I76)-1)),IF(I76="W","W","ERROR")))))))))</f>
        <v/>
      </c>
      <c r="S76" s="269" t="str">
        <f t="shared" ref="S76:S81" si="36">IF(ISBLANK(J76),"",IF(ISNUMBER(J76),J76,IF(LEFT(J76,2)="NS","",IF(LEFT(J76,3)="ND(",VALUE(MID(J76,4,LEN(J76)-4))/2,IF(LEFT(J76,3)="ND ",VALUE(MID(J76,5,LEN(J76)-5)/2),IF(J76="No Discharge","",IF(J76="W","W","ERROR")))))))</f>
        <v/>
      </c>
      <c r="T76" s="269" t="str">
        <f t="shared" ref="T76:T81" si="37">IF(ISBLANK(K76),"",IF(ISNUMBER(K76),K76,IF(LEFT(K76,2)="NS","",IF(LEFT(K76,3)="ND(",VALUE(MID(K76,4,LEN(K76)-4))/2,IF(LEFT(K76,3)="ND ",VALUE(MID(K76,5,LEN(K76)-5)/2),IF(K76="No Discharge","",IF(LEFT(K76,1)="&lt;",VALUE(MID(K76,2,LEN(K76)-1)),IF(LEFT(K76,1)="&gt;",VALUE(MID(K76,2,LEN(K76)-1)),IF(K76="W","W","ERROR")))))))))</f>
        <v/>
      </c>
    </row>
    <row r="77" spans="1:20" x14ac:dyDescent="0.25">
      <c r="A77" s="270" t="str">
        <f>IF(B77="","",A$76)</f>
        <v/>
      </c>
      <c r="B77" s="126"/>
      <c r="C77" s="344"/>
      <c r="D77" s="346"/>
      <c r="E77" s="346"/>
      <c r="F77" s="346"/>
      <c r="G77" s="346"/>
      <c r="H77" s="346"/>
      <c r="I77" s="346"/>
      <c r="J77" s="346"/>
      <c r="K77" s="347"/>
      <c r="L77" s="120"/>
      <c r="M77" s="269" t="str">
        <f t="shared" si="34"/>
        <v/>
      </c>
      <c r="N77" s="269" t="str">
        <f t="shared" si="34"/>
        <v/>
      </c>
      <c r="O77" s="269" t="str">
        <f t="shared" si="34"/>
        <v/>
      </c>
      <c r="P77" s="269" t="str">
        <f t="shared" si="34"/>
        <v/>
      </c>
      <c r="Q77" s="269" t="str">
        <f t="shared" si="34"/>
        <v/>
      </c>
      <c r="R77" s="269" t="str">
        <f t="shared" si="35"/>
        <v/>
      </c>
      <c r="S77" s="269" t="str">
        <f t="shared" si="36"/>
        <v/>
      </c>
      <c r="T77" s="269" t="str">
        <f t="shared" si="37"/>
        <v/>
      </c>
    </row>
    <row r="78" spans="1:20" x14ac:dyDescent="0.25">
      <c r="A78" s="270" t="str">
        <f t="shared" ref="A78:A81" si="38">IF(B78="","",A$76)</f>
        <v/>
      </c>
      <c r="B78" s="126"/>
      <c r="C78" s="344"/>
      <c r="D78" s="346"/>
      <c r="E78" s="346"/>
      <c r="F78" s="346"/>
      <c r="G78" s="346"/>
      <c r="H78" s="346"/>
      <c r="I78" s="346"/>
      <c r="J78" s="346"/>
      <c r="K78" s="347"/>
      <c r="L78" s="120"/>
      <c r="M78" s="269" t="str">
        <f t="shared" si="34"/>
        <v/>
      </c>
      <c r="N78" s="269" t="str">
        <f t="shared" si="34"/>
        <v/>
      </c>
      <c r="O78" s="269" t="str">
        <f t="shared" si="34"/>
        <v/>
      </c>
      <c r="P78" s="269" t="str">
        <f t="shared" si="34"/>
        <v/>
      </c>
      <c r="Q78" s="269" t="str">
        <f t="shared" si="34"/>
        <v/>
      </c>
      <c r="R78" s="269" t="str">
        <f t="shared" si="35"/>
        <v/>
      </c>
      <c r="S78" s="269" t="str">
        <f t="shared" si="36"/>
        <v/>
      </c>
      <c r="T78" s="269" t="str">
        <f t="shared" si="37"/>
        <v/>
      </c>
    </row>
    <row r="79" spans="1:20" x14ac:dyDescent="0.25">
      <c r="A79" s="270" t="str">
        <f t="shared" si="38"/>
        <v/>
      </c>
      <c r="B79" s="126"/>
      <c r="C79" s="344"/>
      <c r="D79" s="346"/>
      <c r="E79" s="346"/>
      <c r="F79" s="346"/>
      <c r="G79" s="346"/>
      <c r="H79" s="346"/>
      <c r="I79" s="346"/>
      <c r="J79" s="346"/>
      <c r="K79" s="347"/>
      <c r="L79" s="120"/>
      <c r="M79" s="269" t="str">
        <f t="shared" si="34"/>
        <v/>
      </c>
      <c r="N79" s="269" t="str">
        <f t="shared" si="34"/>
        <v/>
      </c>
      <c r="O79" s="269" t="str">
        <f t="shared" si="34"/>
        <v/>
      </c>
      <c r="P79" s="269" t="str">
        <f t="shared" si="34"/>
        <v/>
      </c>
      <c r="Q79" s="269" t="str">
        <f t="shared" si="34"/>
        <v/>
      </c>
      <c r="R79" s="269" t="str">
        <f t="shared" si="35"/>
        <v/>
      </c>
      <c r="S79" s="269" t="str">
        <f t="shared" si="36"/>
        <v/>
      </c>
      <c r="T79" s="269" t="str">
        <f t="shared" si="37"/>
        <v/>
      </c>
    </row>
    <row r="80" spans="1:20" x14ac:dyDescent="0.25">
      <c r="A80" s="270" t="str">
        <f t="shared" si="38"/>
        <v/>
      </c>
      <c r="B80" s="126"/>
      <c r="C80" s="344"/>
      <c r="D80" s="346"/>
      <c r="E80" s="346"/>
      <c r="F80" s="346"/>
      <c r="G80" s="346"/>
      <c r="H80" s="346"/>
      <c r="I80" s="346"/>
      <c r="J80" s="346"/>
      <c r="K80" s="347"/>
      <c r="L80" s="120"/>
      <c r="M80" s="269" t="str">
        <f t="shared" si="34"/>
        <v/>
      </c>
      <c r="N80" s="269" t="str">
        <f t="shared" si="34"/>
        <v/>
      </c>
      <c r="O80" s="269" t="str">
        <f t="shared" si="34"/>
        <v/>
      </c>
      <c r="P80" s="269" t="str">
        <f t="shared" si="34"/>
        <v/>
      </c>
      <c r="Q80" s="269" t="str">
        <f t="shared" si="34"/>
        <v/>
      </c>
      <c r="R80" s="269" t="str">
        <f t="shared" si="35"/>
        <v/>
      </c>
      <c r="S80" s="269" t="str">
        <f t="shared" si="36"/>
        <v/>
      </c>
      <c r="T80" s="269" t="str">
        <f t="shared" si="37"/>
        <v/>
      </c>
    </row>
    <row r="81" spans="1:23" x14ac:dyDescent="0.25">
      <c r="A81" s="270" t="str">
        <f t="shared" si="38"/>
        <v/>
      </c>
      <c r="B81" s="126"/>
      <c r="C81" s="344"/>
      <c r="D81" s="346"/>
      <c r="E81" s="346"/>
      <c r="F81" s="346"/>
      <c r="G81" s="346"/>
      <c r="H81" s="346"/>
      <c r="I81" s="346"/>
      <c r="J81" s="346"/>
      <c r="K81" s="347"/>
      <c r="L81" s="120"/>
      <c r="M81" s="269" t="str">
        <f t="shared" si="34"/>
        <v/>
      </c>
      <c r="N81" s="269" t="str">
        <f t="shared" si="34"/>
        <v/>
      </c>
      <c r="O81" s="269" t="str">
        <f t="shared" si="34"/>
        <v/>
      </c>
      <c r="P81" s="269" t="str">
        <f t="shared" si="34"/>
        <v/>
      </c>
      <c r="Q81" s="269" t="str">
        <f t="shared" si="34"/>
        <v/>
      </c>
      <c r="R81" s="269" t="str">
        <f t="shared" si="35"/>
        <v/>
      </c>
      <c r="S81" s="269" t="str">
        <f t="shared" si="36"/>
        <v/>
      </c>
      <c r="T81" s="269" t="str">
        <f t="shared" si="37"/>
        <v/>
      </c>
    </row>
    <row r="82" spans="1:23" x14ac:dyDescent="0.25">
      <c r="A82" s="386" t="s">
        <v>24</v>
      </c>
      <c r="B82" s="387"/>
      <c r="C82" s="345"/>
      <c r="D82" s="342" t="str">
        <f>IF(ISERROR(M82),"",M82)</f>
        <v/>
      </c>
      <c r="E82" s="339" t="str">
        <f t="shared" ref="E82:K82" si="39">IF(ISERROR(N82),"",N82)</f>
        <v/>
      </c>
      <c r="F82" s="339" t="str">
        <f t="shared" si="39"/>
        <v/>
      </c>
      <c r="G82" s="338" t="str">
        <f t="shared" si="39"/>
        <v/>
      </c>
      <c r="H82" s="338" t="str">
        <f t="shared" si="39"/>
        <v/>
      </c>
      <c r="I82" s="339" t="str">
        <f t="shared" si="39"/>
        <v/>
      </c>
      <c r="J82" s="338" t="str">
        <f t="shared" si="39"/>
        <v/>
      </c>
      <c r="K82" s="338" t="str">
        <f t="shared" si="39"/>
        <v/>
      </c>
      <c r="L82" s="276"/>
      <c r="M82" s="272" t="str">
        <f t="shared" ref="M82:T82" si="40">IF(M76="ERROR","ERROR",IF(M77="ERROR","ERROR",IF(M78="ERROR","ERROR",IF(M79="ERROR","ERROR",IF(M80="ERROR","ERROR",IF(M81="ERROR","ERROR",IF(M76="W","W",IF(M77="W","W",IF(M78="W","W",IF(M79="W","W",IF(M80="W","W",IF(M81="W","W",IF(ISBLANK(D76),IF(ISBLANK(D77),IF(ISBLANK(D78),IF(ISBLANK(D79),IF(ISBLANK(D80),IF(ISBLANK(D81),"",GEOMEAN(M76:M81)),GEOMEAN(M76:M81)),GEOMEAN(M76:M81)),GEOMEAN(M76:M81)),GEOMEAN(M76:M81)),GEOMEAN(M76:M81))))))))))))))</f>
        <v/>
      </c>
      <c r="N82" s="272" t="str">
        <f t="shared" si="40"/>
        <v/>
      </c>
      <c r="O82" s="273" t="str">
        <f t="shared" si="40"/>
        <v/>
      </c>
      <c r="P82" s="273" t="str">
        <f t="shared" si="40"/>
        <v/>
      </c>
      <c r="Q82" s="273" t="str">
        <f t="shared" si="40"/>
        <v/>
      </c>
      <c r="R82" s="272" t="str">
        <f t="shared" si="40"/>
        <v/>
      </c>
      <c r="S82" s="273" t="str">
        <f t="shared" si="40"/>
        <v/>
      </c>
      <c r="T82" s="273" t="str">
        <f t="shared" si="40"/>
        <v/>
      </c>
    </row>
    <row r="83" spans="1:23" x14ac:dyDescent="0.25">
      <c r="A83" s="125"/>
      <c r="B83" s="126"/>
      <c r="C83" s="344"/>
      <c r="D83" s="346"/>
      <c r="E83" s="346"/>
      <c r="F83" s="346"/>
      <c r="G83" s="346"/>
      <c r="H83" s="346"/>
      <c r="I83" s="346"/>
      <c r="J83" s="346"/>
      <c r="K83" s="346"/>
      <c r="L83" s="120"/>
      <c r="M83" s="269" t="str">
        <f t="shared" ref="M83:Q88" si="41">IF(ISBLANK(D83),"",IF(ISNUMBER(D83),D83,IF(LEFT(D83,2)="NS","",IF(LEFT(D83,3)="ND(",VALUE(MID(D83,4,LEN(D83)-4))/2,IF(LEFT(D83,3)="ND ",VALUE(MID(D83,5,LEN(D83)-5)/2),IF(D83="No Discharge","",IF(D83="W","W","ERROR")))))))</f>
        <v/>
      </c>
      <c r="N83" s="269" t="str">
        <f t="shared" si="41"/>
        <v/>
      </c>
      <c r="O83" s="269" t="str">
        <f t="shared" si="41"/>
        <v/>
      </c>
      <c r="P83" s="269" t="str">
        <f t="shared" si="41"/>
        <v/>
      </c>
      <c r="Q83" s="269" t="str">
        <f t="shared" si="41"/>
        <v/>
      </c>
      <c r="R83" s="269" t="str">
        <f t="shared" ref="R83:R88" si="42">IF(ISBLANK(I83),"",IF(ISNUMBER(I83),I83,IF(LEFT(I83,2)="NS","",IF(LEFT(I83,3)="ND(",VALUE(MID(I83,4,LEN(I83)-4))/2,IF(LEFT(I83,3)="ND ",VALUE(MID(I83,5,LEN(I83)-5)/2),IF(I83="No Discharge","",IF(LEFT(I83,1)="&lt;",VALUE(MID(I83,2,LEN(I83)-1)),IF(LEFT(I83,1)="&gt;",VALUE(MID(I83,2,LEN(I83)-1)),IF(I83="W","W","ERROR")))))))))</f>
        <v/>
      </c>
      <c r="S83" s="269" t="str">
        <f t="shared" ref="S83:S88" si="43">IF(ISBLANK(J83),"",IF(ISNUMBER(J83),J83,IF(LEFT(J83,2)="NS","",IF(LEFT(J83,3)="ND(",VALUE(MID(J83,4,LEN(J83)-4))/2,IF(LEFT(J83,3)="ND ",VALUE(MID(J83,5,LEN(J83)-5)/2),IF(J83="No Discharge","",IF(J83="W","W","ERROR")))))))</f>
        <v/>
      </c>
      <c r="T83" s="269" t="str">
        <f t="shared" ref="T83:T88" si="44">IF(ISBLANK(K83),"",IF(ISNUMBER(K83),K83,IF(LEFT(K83,2)="NS","",IF(LEFT(K83,3)="ND(",VALUE(MID(K83,4,LEN(K83)-4))/2,IF(LEFT(K83,3)="ND ",VALUE(MID(K83,5,LEN(K83)-5)/2),IF(K83="No Discharge","",IF(LEFT(K83,1)="&lt;",VALUE(MID(K83,2,LEN(K83)-1)),IF(LEFT(K83,1)="&gt;",VALUE(MID(K83,2,LEN(K83)-1)),IF(K83="W","W","ERROR")))))))))</f>
        <v/>
      </c>
    </row>
    <row r="84" spans="1:23" x14ac:dyDescent="0.25">
      <c r="A84" s="270" t="str">
        <f>IF(B84="","",A$83)</f>
        <v/>
      </c>
      <c r="B84" s="126"/>
      <c r="C84" s="344"/>
      <c r="D84" s="346"/>
      <c r="E84" s="346"/>
      <c r="F84" s="346"/>
      <c r="G84" s="346"/>
      <c r="H84" s="346"/>
      <c r="I84" s="346"/>
      <c r="J84" s="346"/>
      <c r="K84" s="347"/>
      <c r="L84" s="120"/>
      <c r="M84" s="269" t="str">
        <f t="shared" si="41"/>
        <v/>
      </c>
      <c r="N84" s="269" t="str">
        <f t="shared" si="41"/>
        <v/>
      </c>
      <c r="O84" s="269" t="str">
        <f t="shared" si="41"/>
        <v/>
      </c>
      <c r="P84" s="269" t="str">
        <f t="shared" si="41"/>
        <v/>
      </c>
      <c r="Q84" s="269" t="str">
        <f t="shared" si="41"/>
        <v/>
      </c>
      <c r="R84" s="269" t="str">
        <f t="shared" si="42"/>
        <v/>
      </c>
      <c r="S84" s="269" t="str">
        <f t="shared" si="43"/>
        <v/>
      </c>
      <c r="T84" s="269" t="str">
        <f t="shared" si="44"/>
        <v/>
      </c>
    </row>
    <row r="85" spans="1:23" x14ac:dyDescent="0.25">
      <c r="A85" s="270" t="str">
        <f t="shared" ref="A85:A88" si="45">IF(B85="","",A$83)</f>
        <v/>
      </c>
      <c r="B85" s="126"/>
      <c r="C85" s="344"/>
      <c r="D85" s="346"/>
      <c r="E85" s="346"/>
      <c r="F85" s="346"/>
      <c r="G85" s="346"/>
      <c r="H85" s="346"/>
      <c r="I85" s="346"/>
      <c r="J85" s="346"/>
      <c r="K85" s="347"/>
      <c r="L85" s="120"/>
      <c r="M85" s="269" t="str">
        <f t="shared" si="41"/>
        <v/>
      </c>
      <c r="N85" s="269" t="str">
        <f t="shared" si="41"/>
        <v/>
      </c>
      <c r="O85" s="269" t="str">
        <f t="shared" si="41"/>
        <v/>
      </c>
      <c r="P85" s="269" t="str">
        <f t="shared" si="41"/>
        <v/>
      </c>
      <c r="Q85" s="269" t="str">
        <f t="shared" si="41"/>
        <v/>
      </c>
      <c r="R85" s="269" t="str">
        <f t="shared" si="42"/>
        <v/>
      </c>
      <c r="S85" s="269" t="str">
        <f t="shared" si="43"/>
        <v/>
      </c>
      <c r="T85" s="269" t="str">
        <f t="shared" si="44"/>
        <v/>
      </c>
    </row>
    <row r="86" spans="1:23" x14ac:dyDescent="0.25">
      <c r="A86" s="270" t="str">
        <f t="shared" si="45"/>
        <v/>
      </c>
      <c r="B86" s="126"/>
      <c r="C86" s="344"/>
      <c r="D86" s="346"/>
      <c r="E86" s="346"/>
      <c r="F86" s="346"/>
      <c r="G86" s="346"/>
      <c r="H86" s="346"/>
      <c r="I86" s="346"/>
      <c r="J86" s="346"/>
      <c r="K86" s="347"/>
      <c r="L86" s="120"/>
      <c r="M86" s="269" t="str">
        <f t="shared" si="41"/>
        <v/>
      </c>
      <c r="N86" s="269" t="str">
        <f t="shared" si="41"/>
        <v/>
      </c>
      <c r="O86" s="269" t="str">
        <f t="shared" si="41"/>
        <v/>
      </c>
      <c r="P86" s="269" t="str">
        <f t="shared" si="41"/>
        <v/>
      </c>
      <c r="Q86" s="269" t="str">
        <f t="shared" si="41"/>
        <v/>
      </c>
      <c r="R86" s="269" t="str">
        <f t="shared" si="42"/>
        <v/>
      </c>
      <c r="S86" s="269" t="str">
        <f t="shared" si="43"/>
        <v/>
      </c>
      <c r="T86" s="269" t="str">
        <f t="shared" si="44"/>
        <v/>
      </c>
    </row>
    <row r="87" spans="1:23" x14ac:dyDescent="0.25">
      <c r="A87" s="270" t="str">
        <f t="shared" si="45"/>
        <v/>
      </c>
      <c r="B87" s="126"/>
      <c r="C87" s="344"/>
      <c r="D87" s="346"/>
      <c r="E87" s="346"/>
      <c r="F87" s="346"/>
      <c r="G87" s="346"/>
      <c r="H87" s="346"/>
      <c r="I87" s="346"/>
      <c r="J87" s="346"/>
      <c r="K87" s="347"/>
      <c r="L87" s="120"/>
      <c r="M87" s="269" t="str">
        <f t="shared" si="41"/>
        <v/>
      </c>
      <c r="N87" s="269" t="str">
        <f t="shared" si="41"/>
        <v/>
      </c>
      <c r="O87" s="269" t="str">
        <f t="shared" si="41"/>
        <v/>
      </c>
      <c r="P87" s="269" t="str">
        <f t="shared" si="41"/>
        <v/>
      </c>
      <c r="Q87" s="269" t="str">
        <f t="shared" si="41"/>
        <v/>
      </c>
      <c r="R87" s="269" t="str">
        <f t="shared" si="42"/>
        <v/>
      </c>
      <c r="S87" s="269" t="str">
        <f t="shared" si="43"/>
        <v/>
      </c>
      <c r="T87" s="269" t="str">
        <f t="shared" si="44"/>
        <v/>
      </c>
    </row>
    <row r="88" spans="1:23" x14ac:dyDescent="0.25">
      <c r="A88" s="270" t="str">
        <f t="shared" si="45"/>
        <v/>
      </c>
      <c r="B88" s="126"/>
      <c r="C88" s="344"/>
      <c r="D88" s="346"/>
      <c r="E88" s="346"/>
      <c r="F88" s="346"/>
      <c r="G88" s="346"/>
      <c r="H88" s="346"/>
      <c r="I88" s="346"/>
      <c r="J88" s="346"/>
      <c r="K88" s="347"/>
      <c r="L88" s="120"/>
      <c r="M88" s="269" t="str">
        <f t="shared" si="41"/>
        <v/>
      </c>
      <c r="N88" s="269" t="str">
        <f t="shared" si="41"/>
        <v/>
      </c>
      <c r="O88" s="269" t="str">
        <f t="shared" si="41"/>
        <v/>
      </c>
      <c r="P88" s="269" t="str">
        <f t="shared" si="41"/>
        <v/>
      </c>
      <c r="Q88" s="269" t="str">
        <f t="shared" si="41"/>
        <v/>
      </c>
      <c r="R88" s="269" t="str">
        <f t="shared" si="42"/>
        <v/>
      </c>
      <c r="S88" s="269" t="str">
        <f t="shared" si="43"/>
        <v/>
      </c>
      <c r="T88" s="269" t="str">
        <f t="shared" si="44"/>
        <v/>
      </c>
    </row>
    <row r="89" spans="1:23" x14ac:dyDescent="0.25">
      <c r="A89" s="386" t="s">
        <v>24</v>
      </c>
      <c r="B89" s="387"/>
      <c r="C89" s="345"/>
      <c r="D89" s="342" t="str">
        <f>IF(ISERROR(M89),"",M89)</f>
        <v/>
      </c>
      <c r="E89" s="339" t="str">
        <f t="shared" ref="E89:K89" si="46">IF(ISERROR(N89),"",N89)</f>
        <v/>
      </c>
      <c r="F89" s="339" t="str">
        <f t="shared" si="46"/>
        <v/>
      </c>
      <c r="G89" s="338" t="str">
        <f t="shared" si="46"/>
        <v/>
      </c>
      <c r="H89" s="338" t="str">
        <f t="shared" si="46"/>
        <v/>
      </c>
      <c r="I89" s="339" t="str">
        <f t="shared" si="46"/>
        <v/>
      </c>
      <c r="J89" s="338" t="str">
        <f t="shared" si="46"/>
        <v/>
      </c>
      <c r="K89" s="338" t="str">
        <f t="shared" si="46"/>
        <v/>
      </c>
      <c r="L89" s="277"/>
      <c r="M89" s="272" t="str">
        <f t="shared" ref="M89:T89" si="47">IF(M83="ERROR","ERROR",IF(M84="ERROR","ERROR",IF(M85="ERROR","ERROR",IF(M86="ERROR","ERROR",IF(M87="ERROR","ERROR",IF(M88="ERROR","ERROR",IF(M83="W","W",IF(M84="W","W",IF(M85="W","W",IF(M86="W","W",IF(M87="W","W",IF(M88="W","W",IF(ISBLANK(D83),IF(ISBLANK(D84),IF(ISBLANK(D85),IF(ISBLANK(D86),IF(ISBLANK(D87),IF(ISBLANK(D88),"",GEOMEAN(M83:M88)),GEOMEAN(M83:M88)),GEOMEAN(M83:M88)),GEOMEAN(M83:M88)),GEOMEAN(M83:M88)),GEOMEAN(M83:M88))))))))))))))</f>
        <v/>
      </c>
      <c r="N89" s="272" t="str">
        <f t="shared" si="47"/>
        <v/>
      </c>
      <c r="O89" s="273" t="str">
        <f t="shared" si="47"/>
        <v/>
      </c>
      <c r="P89" s="273" t="str">
        <f t="shared" si="47"/>
        <v/>
      </c>
      <c r="Q89" s="273" t="str">
        <f t="shared" si="47"/>
        <v/>
      </c>
      <c r="R89" s="272" t="str">
        <f t="shared" si="47"/>
        <v/>
      </c>
      <c r="S89" s="273" t="str">
        <f t="shared" si="47"/>
        <v/>
      </c>
      <c r="T89" s="273" t="str">
        <f t="shared" si="47"/>
        <v/>
      </c>
    </row>
    <row r="90" spans="1:23" x14ac:dyDescent="0.25">
      <c r="A90" s="30"/>
      <c r="B90" s="274" t="str">
        <f t="shared" ref="B90:K92" si="48">B43</f>
        <v>You must select if your receiving water is impaired for pH in the 'General' tab</v>
      </c>
      <c r="C90" s="278"/>
      <c r="D90" s="279"/>
      <c r="E90" s="280"/>
      <c r="F90" s="280"/>
      <c r="G90" s="33"/>
      <c r="H90" s="33"/>
      <c r="I90" s="280"/>
      <c r="J90" s="33"/>
      <c r="K90" s="33"/>
      <c r="L90" s="32"/>
      <c r="M90" s="121">
        <v>30.4</v>
      </c>
      <c r="N90" s="121">
        <v>10.4</v>
      </c>
      <c r="O90" s="121">
        <v>2.0400000000000001E-2</v>
      </c>
      <c r="P90" s="121">
        <v>6.0400000000000002E-2</v>
      </c>
      <c r="Q90" s="121">
        <v>0.24399999999999999</v>
      </c>
      <c r="R90" s="121">
        <v>406</v>
      </c>
      <c r="S90" s="103"/>
      <c r="T90" s="103"/>
      <c r="U90" s="105"/>
      <c r="V90" s="105"/>
      <c r="W90" s="105"/>
    </row>
    <row r="91" spans="1:23" ht="13.8" customHeight="1" x14ac:dyDescent="0.25">
      <c r="A91" s="388" t="str">
        <f>A44</f>
        <v>Benchmarks</v>
      </c>
      <c r="B91" s="389"/>
      <c r="C91" s="218" t="str">
        <f t="shared" si="48"/>
        <v>5.5-9.0</v>
      </c>
      <c r="D91" s="220">
        <f t="shared" si="48"/>
        <v>1.7000000000000001E-2</v>
      </c>
      <c r="E91" s="216">
        <f t="shared" si="48"/>
        <v>0.1</v>
      </c>
      <c r="F91" s="216">
        <f t="shared" si="48"/>
        <v>0.24</v>
      </c>
      <c r="G91" s="214">
        <f t="shared" si="48"/>
        <v>30</v>
      </c>
      <c r="H91" s="214">
        <f t="shared" si="48"/>
        <v>24</v>
      </c>
      <c r="I91" s="216">
        <f t="shared" si="48"/>
        <v>0.16</v>
      </c>
      <c r="J91" s="214">
        <f t="shared" si="48"/>
        <v>406</v>
      </c>
      <c r="K91" s="237"/>
      <c r="L91" s="122"/>
      <c r="N91" s="105"/>
      <c r="O91" s="105"/>
      <c r="P91" s="105"/>
      <c r="Q91" s="105"/>
      <c r="R91" s="103"/>
      <c r="S91" s="103"/>
      <c r="T91" s="103"/>
      <c r="U91" s="105"/>
      <c r="V91" s="105"/>
      <c r="W91" s="105"/>
    </row>
    <row r="92" spans="1:23" x14ac:dyDescent="0.25">
      <c r="A92" s="398" t="str">
        <f>A45</f>
        <v>303(d) Limits</v>
      </c>
      <c r="B92" s="399"/>
      <c r="C92" s="219" t="str">
        <f t="shared" si="48"/>
        <v>OOPS</v>
      </c>
      <c r="D92" s="221">
        <f t="shared" si="48"/>
        <v>1.7000000000000001E-2</v>
      </c>
      <c r="E92" s="221">
        <f t="shared" si="48"/>
        <v>1.7000000000000001E-2</v>
      </c>
      <c r="F92" s="217">
        <f t="shared" si="48"/>
        <v>4.2000000000000003E-2</v>
      </c>
      <c r="G92" s="215"/>
      <c r="H92" s="215"/>
      <c r="I92" s="217"/>
      <c r="J92" s="215"/>
      <c r="K92" s="238">
        <f t="shared" si="48"/>
        <v>10</v>
      </c>
      <c r="L92" s="41"/>
      <c r="N92" s="105"/>
      <c r="O92" s="105"/>
      <c r="P92" s="105"/>
      <c r="Q92" s="105"/>
      <c r="R92" s="103"/>
      <c r="S92" s="103"/>
      <c r="T92" s="103"/>
      <c r="U92" s="105"/>
      <c r="V92" s="105"/>
      <c r="W92" s="105"/>
    </row>
    <row r="93" spans="1:23" x14ac:dyDescent="0.25">
      <c r="N93" s="105"/>
      <c r="O93" s="105"/>
      <c r="P93" s="105"/>
      <c r="Q93" s="105"/>
      <c r="R93" s="103"/>
      <c r="S93" s="103"/>
      <c r="T93" s="103"/>
      <c r="U93" s="105"/>
      <c r="V93" s="105"/>
      <c r="W93" s="105"/>
    </row>
    <row r="94" spans="1:23" x14ac:dyDescent="0.25">
      <c r="N94" s="105"/>
      <c r="O94" s="105"/>
      <c r="P94" s="105"/>
      <c r="Q94" s="105"/>
      <c r="R94" s="103"/>
      <c r="S94" s="103"/>
      <c r="T94" s="103"/>
    </row>
  </sheetData>
  <sheetProtection algorithmName="SHA-512" hashValue="dgA5q7S1gM18IcOMPQ9L3F3EpqYuPFnRJuRo1DfdrJT3X8ltmWYYioyzsb0wz0tyW8ubYreawhmlfedEvG7Rug==" saltValue="kAHdm3Z+9ukOmx3xFX6ruA==" spinCount="100000" sheet="1" objects="1" scenarios="1"/>
  <customSheetViews>
    <customSheetView guid="{96F3EFDF-C799-4268-81F2-C5F9107F78E1}" showPageBreaks="1" printArea="1" hiddenRows="1" hiddenColumns="1" view="pageLayout">
      <selection activeCell="B15" sqref="B15"/>
      <pageMargins left="0.25" right="0.25" top="0.4" bottom="0.4" header="0.3" footer="0.05"/>
      <pageSetup orientation="portrait" r:id="rId1"/>
      <headerFooter>
        <oddFooter>&amp;C&amp;"Arial,Regular"&amp;9&amp;A; Page &amp;P&amp;R&amp;"Arial,Regular"&amp;9Rev.11/1/2018</oddFooter>
      </headerFooter>
    </customSheetView>
    <customSheetView guid="{B71DBFDC-BBDC-43A2-A2F9-768366D0F7D3}" showPageBreaks="1" printArea="1" hiddenRows="1" hiddenColumns="1" view="pageLayout">
      <selection activeCell="B15" sqref="B15"/>
      <pageMargins left="0.25" right="0.25" top="0.4" bottom="0.4" header="0.3" footer="0.05"/>
      <pageSetup orientation="portrait" r:id="rId2"/>
      <headerFooter>
        <oddFooter>&amp;C&amp;"Arial,Regular"&amp;9&amp;A; Page &amp;P&amp;R&amp;"Arial,Regular"&amp;9Rev.11/1/2018</oddFooter>
      </headerFooter>
    </customSheetView>
  </customSheetViews>
  <mergeCells count="24">
    <mergeCell ref="A92:B92"/>
    <mergeCell ref="B60:B61"/>
    <mergeCell ref="A82:B82"/>
    <mergeCell ref="A89:B89"/>
    <mergeCell ref="I2:K3"/>
    <mergeCell ref="A13:A14"/>
    <mergeCell ref="B13:B14"/>
    <mergeCell ref="B2:D3"/>
    <mergeCell ref="A42:B42"/>
    <mergeCell ref="A11:L12"/>
    <mergeCell ref="A21:B21"/>
    <mergeCell ref="A28:B28"/>
    <mergeCell ref="A35:B35"/>
    <mergeCell ref="A10:K10"/>
    <mergeCell ref="A60:A61"/>
    <mergeCell ref="A75:B75"/>
    <mergeCell ref="A57:K57"/>
    <mergeCell ref="A68:B68"/>
    <mergeCell ref="A91:B91"/>
    <mergeCell ref="A44:B44"/>
    <mergeCell ref="A45:B45"/>
    <mergeCell ref="B49:D50"/>
    <mergeCell ref="I49:K50"/>
    <mergeCell ref="A58:L59"/>
  </mergeCells>
  <conditionalFormatting sqref="D42">
    <cfRule type="cellIs" dxfId="450" priority="91" operator="greaterThan">
      <formula>$D$44</formula>
    </cfRule>
  </conditionalFormatting>
  <conditionalFormatting sqref="E42">
    <cfRule type="cellIs" dxfId="449" priority="87" operator="greaterThan">
      <formula>$E$44</formula>
    </cfRule>
  </conditionalFormatting>
  <conditionalFormatting sqref="F21">
    <cfRule type="cellIs" dxfId="448" priority="80" operator="greaterThan">
      <formula>$F$44</formula>
    </cfRule>
  </conditionalFormatting>
  <conditionalFormatting sqref="G42">
    <cfRule type="cellIs" dxfId="447" priority="79" operator="greaterThan">
      <formula>$G$44</formula>
    </cfRule>
  </conditionalFormatting>
  <conditionalFormatting sqref="H42">
    <cfRule type="cellIs" dxfId="446" priority="78" operator="greaterThan">
      <formula>$H$44</formula>
    </cfRule>
  </conditionalFormatting>
  <conditionalFormatting sqref="I42">
    <cfRule type="cellIs" dxfId="445" priority="74" operator="greaterThan">
      <formula>$I$91</formula>
    </cfRule>
  </conditionalFormatting>
  <conditionalFormatting sqref="I35">
    <cfRule type="cellIs" dxfId="444" priority="73" operator="greaterThan">
      <formula>$I$91</formula>
    </cfRule>
  </conditionalFormatting>
  <conditionalFormatting sqref="I21">
    <cfRule type="cellIs" dxfId="443" priority="71" operator="greaterThan">
      <formula>$I$91</formula>
    </cfRule>
  </conditionalFormatting>
  <conditionalFormatting sqref="J42">
    <cfRule type="cellIs" dxfId="442" priority="70" operator="greaterThan">
      <formula>$J$91</formula>
    </cfRule>
  </conditionalFormatting>
  <conditionalFormatting sqref="K35">
    <cfRule type="cellIs" dxfId="441" priority="65" operator="greaterThan">
      <formula>$K$45</formula>
    </cfRule>
  </conditionalFormatting>
  <conditionalFormatting sqref="K21">
    <cfRule type="cellIs" dxfId="440" priority="64" operator="greaterThan">
      <formula>$K$45</formula>
    </cfRule>
  </conditionalFormatting>
  <conditionalFormatting sqref="K28">
    <cfRule type="expression" dxfId="439" priority="60">
      <formula>ROUND(K28,0)&gt;K$44</formula>
    </cfRule>
  </conditionalFormatting>
  <conditionalFormatting sqref="I28">
    <cfRule type="expression" dxfId="438" priority="59">
      <formula>ROUND(I28,0)&gt;I$44</formula>
    </cfRule>
  </conditionalFormatting>
  <conditionalFormatting sqref="J21">
    <cfRule type="cellIs" dxfId="437" priority="55" operator="greaterThan">
      <formula>$J$44</formula>
    </cfRule>
  </conditionalFormatting>
  <conditionalFormatting sqref="J28">
    <cfRule type="cellIs" dxfId="436" priority="54" operator="greaterThan">
      <formula>$J$44</formula>
    </cfRule>
  </conditionalFormatting>
  <conditionalFormatting sqref="J35">
    <cfRule type="cellIs" dxfId="435" priority="53" operator="greaterThan">
      <formula>$J$44</formula>
    </cfRule>
  </conditionalFormatting>
  <conditionalFormatting sqref="K42">
    <cfRule type="expression" dxfId="434" priority="50">
      <formula>ROUND(K42,0)&gt;K$44</formula>
    </cfRule>
  </conditionalFormatting>
  <conditionalFormatting sqref="H35">
    <cfRule type="cellIs" dxfId="433" priority="49" operator="greaterThan">
      <formula>$H$44</formula>
    </cfRule>
  </conditionalFormatting>
  <conditionalFormatting sqref="H28">
    <cfRule type="cellIs" dxfId="432" priority="48" operator="greaterThan">
      <formula>$H$91</formula>
    </cfRule>
  </conditionalFormatting>
  <conditionalFormatting sqref="H21">
    <cfRule type="cellIs" dxfId="431" priority="47" operator="greaterThan">
      <formula>$H$44</formula>
    </cfRule>
  </conditionalFormatting>
  <conditionalFormatting sqref="G35">
    <cfRule type="cellIs" dxfId="430" priority="44" operator="greaterThan">
      <formula>$G$44</formula>
    </cfRule>
  </conditionalFormatting>
  <conditionalFormatting sqref="G28">
    <cfRule type="cellIs" dxfId="429" priority="43" operator="greaterThan">
      <formula>$G$44</formula>
    </cfRule>
  </conditionalFormatting>
  <conditionalFormatting sqref="G21">
    <cfRule type="cellIs" dxfId="428" priority="42" operator="greaterThan">
      <formula>$G$44</formula>
    </cfRule>
  </conditionalFormatting>
  <conditionalFormatting sqref="F28">
    <cfRule type="cellIs" dxfId="427" priority="41" operator="greaterThan">
      <formula>$F$44</formula>
    </cfRule>
  </conditionalFormatting>
  <conditionalFormatting sqref="F35">
    <cfRule type="cellIs" dxfId="426" priority="40" operator="greaterThan">
      <formula>$F$44</formula>
    </cfRule>
  </conditionalFormatting>
  <conditionalFormatting sqref="F42">
    <cfRule type="cellIs" dxfId="425" priority="39" operator="greaterThan">
      <formula>$F$44</formula>
    </cfRule>
  </conditionalFormatting>
  <conditionalFormatting sqref="D35">
    <cfRule type="cellIs" dxfId="424" priority="38" operator="greaterThan">
      <formula>$D$44</formula>
    </cfRule>
  </conditionalFormatting>
  <conditionalFormatting sqref="D28">
    <cfRule type="cellIs" dxfId="423" priority="37" operator="greaterThan">
      <formula>$D$44</formula>
    </cfRule>
  </conditionalFormatting>
  <conditionalFormatting sqref="D21">
    <cfRule type="cellIs" dxfId="422" priority="36" operator="greaterThan">
      <formula>$D$44</formula>
    </cfRule>
  </conditionalFormatting>
  <conditionalFormatting sqref="E35">
    <cfRule type="cellIs" dxfId="421" priority="35" operator="greaterThan">
      <formula>$E$44</formula>
    </cfRule>
  </conditionalFormatting>
  <conditionalFormatting sqref="E28">
    <cfRule type="cellIs" dxfId="420" priority="34" operator="greaterThan">
      <formula>$E$44</formula>
    </cfRule>
  </conditionalFormatting>
  <conditionalFormatting sqref="E21">
    <cfRule type="cellIs" dxfId="419" priority="33" operator="greaterThan">
      <formula>$E$44</formula>
    </cfRule>
  </conditionalFormatting>
  <conditionalFormatting sqref="D89">
    <cfRule type="cellIs" dxfId="418" priority="32" operator="greaterThan">
      <formula>$D$44</formula>
    </cfRule>
  </conditionalFormatting>
  <conditionalFormatting sqref="E89">
    <cfRule type="cellIs" dxfId="417" priority="31" operator="greaterThan">
      <formula>$E$44</formula>
    </cfRule>
  </conditionalFormatting>
  <conditionalFormatting sqref="F68">
    <cfRule type="cellIs" dxfId="416" priority="30" operator="greaterThan">
      <formula>$F$44</formula>
    </cfRule>
  </conditionalFormatting>
  <conditionalFormatting sqref="G89">
    <cfRule type="cellIs" dxfId="415" priority="29" operator="greaterThan">
      <formula>$G$44</formula>
    </cfRule>
  </conditionalFormatting>
  <conditionalFormatting sqref="H89">
    <cfRule type="cellIs" dxfId="414" priority="28" operator="greaterThan">
      <formula>$H$44</formula>
    </cfRule>
  </conditionalFormatting>
  <conditionalFormatting sqref="I89">
    <cfRule type="cellIs" dxfId="413" priority="27" operator="greaterThan">
      <formula>$I$91</formula>
    </cfRule>
  </conditionalFormatting>
  <conditionalFormatting sqref="I82">
    <cfRule type="cellIs" dxfId="412" priority="26" operator="greaterThan">
      <formula>$I$91</formula>
    </cfRule>
  </conditionalFormatting>
  <conditionalFormatting sqref="I68">
    <cfRule type="cellIs" dxfId="411" priority="25" operator="greaterThan">
      <formula>$I$91</formula>
    </cfRule>
  </conditionalFormatting>
  <conditionalFormatting sqref="J89">
    <cfRule type="cellIs" dxfId="410" priority="24" operator="greaterThan">
      <formula>$J$91</formula>
    </cfRule>
  </conditionalFormatting>
  <conditionalFormatting sqref="K82">
    <cfRule type="cellIs" dxfId="409" priority="23" operator="greaterThan">
      <formula>$K$45</formula>
    </cfRule>
  </conditionalFormatting>
  <conditionalFormatting sqref="K68">
    <cfRule type="cellIs" dxfId="408" priority="22" operator="greaterThan">
      <formula>$K$45</formula>
    </cfRule>
  </conditionalFormatting>
  <conditionalFormatting sqref="K75">
    <cfRule type="expression" dxfId="407" priority="21">
      <formula>ROUND(K75,0)&gt;K$44</formula>
    </cfRule>
  </conditionalFormatting>
  <conditionalFormatting sqref="I75">
    <cfRule type="expression" dxfId="406" priority="20">
      <formula>ROUND(I75,0)&gt;I$44</formula>
    </cfRule>
  </conditionalFormatting>
  <conditionalFormatting sqref="J68">
    <cfRule type="cellIs" dxfId="405" priority="19" operator="greaterThan">
      <formula>$J$44</formula>
    </cfRule>
  </conditionalFormatting>
  <conditionalFormatting sqref="J75">
    <cfRule type="cellIs" dxfId="404" priority="18" operator="greaterThan">
      <formula>$J$44</formula>
    </cfRule>
  </conditionalFormatting>
  <conditionalFormatting sqref="J82">
    <cfRule type="cellIs" dxfId="403" priority="17" operator="greaterThan">
      <formula>$J$44</formula>
    </cfRule>
  </conditionalFormatting>
  <conditionalFormatting sqref="K89">
    <cfRule type="expression" dxfId="402" priority="16">
      <formula>ROUND(K89,0)&gt;K$44</formula>
    </cfRule>
  </conditionalFormatting>
  <conditionalFormatting sqref="H82">
    <cfRule type="cellIs" dxfId="401" priority="15" operator="greaterThan">
      <formula>$H$44</formula>
    </cfRule>
  </conditionalFormatting>
  <conditionalFormatting sqref="H75">
    <cfRule type="cellIs" dxfId="400" priority="14" operator="greaterThan">
      <formula>$H$91</formula>
    </cfRule>
  </conditionalFormatting>
  <conditionalFormatting sqref="H68">
    <cfRule type="cellIs" dxfId="399" priority="13" operator="greaterThan">
      <formula>$H$44</formula>
    </cfRule>
  </conditionalFormatting>
  <conditionalFormatting sqref="G82">
    <cfRule type="cellIs" dxfId="398" priority="12" operator="greaterThan">
      <formula>$G$44</formula>
    </cfRule>
  </conditionalFormatting>
  <conditionalFormatting sqref="G75">
    <cfRule type="cellIs" dxfId="397" priority="11" operator="greaterThan">
      <formula>$G$44</formula>
    </cfRule>
  </conditionalFormatting>
  <conditionalFormatting sqref="G68">
    <cfRule type="cellIs" dxfId="396" priority="10" operator="greaterThan">
      <formula>$G$44</formula>
    </cfRule>
  </conditionalFormatting>
  <conditionalFormatting sqref="F75">
    <cfRule type="cellIs" dxfId="395" priority="9" operator="greaterThan">
      <formula>$F$44</formula>
    </cfRule>
  </conditionalFormatting>
  <conditionalFormatting sqref="F82">
    <cfRule type="cellIs" dxfId="394" priority="8" operator="greaterThan">
      <formula>$F$44</formula>
    </cfRule>
  </conditionalFormatting>
  <conditionalFormatting sqref="F89">
    <cfRule type="cellIs" dxfId="393" priority="7" operator="greaterThan">
      <formula>$F$44</formula>
    </cfRule>
  </conditionalFormatting>
  <conditionalFormatting sqref="D82">
    <cfRule type="cellIs" dxfId="392" priority="6" operator="greaterThan">
      <formula>$D$44</formula>
    </cfRule>
  </conditionalFormatting>
  <conditionalFormatting sqref="D75">
    <cfRule type="cellIs" dxfId="391" priority="5" operator="greaterThan">
      <formula>$D$44</formula>
    </cfRule>
  </conditionalFormatting>
  <conditionalFormatting sqref="D68">
    <cfRule type="cellIs" dxfId="390" priority="4" operator="greaterThan">
      <formula>$D$44</formula>
    </cfRule>
  </conditionalFormatting>
  <conditionalFormatting sqref="E82">
    <cfRule type="cellIs" dxfId="389" priority="3" operator="greaterThan">
      <formula>$E$44</formula>
    </cfRule>
  </conditionalFormatting>
  <conditionalFormatting sqref="E75">
    <cfRule type="cellIs" dxfId="388" priority="2" operator="greaterThan">
      <formula>$E$44</formula>
    </cfRule>
  </conditionalFormatting>
  <conditionalFormatting sqref="E68">
    <cfRule type="cellIs" dxfId="387" priority="1" operator="greaterThan">
      <formula>$E$44</formula>
    </cfRule>
  </conditionalFormatting>
  <pageMargins left="0.25" right="0.25" top="0.4" bottom="0.4" header="0.3" footer="0.05"/>
  <pageSetup fitToHeight="2" orientation="portrait" r:id="rId3"/>
  <headerFooter>
    <oddFooter>&amp;C&amp;"Arial,Regular"&amp;9&amp;A; Page &amp;P&amp;R&amp;"Arial,Regular"&amp;9Rev. 2022</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76F6-9009-48D4-B0A3-ED84FDC58735}">
  <sheetPr>
    <pageSetUpPr fitToPage="1"/>
  </sheetPr>
  <dimension ref="A1:AN94"/>
  <sheetViews>
    <sheetView zoomScale="104" workbookViewId="0">
      <selection activeCell="A15" sqref="A15"/>
    </sheetView>
  </sheetViews>
  <sheetFormatPr defaultColWidth="9.109375" defaultRowHeight="13.8" x14ac:dyDescent="0.25"/>
  <cols>
    <col min="1" max="1" width="8" style="16" customWidth="1"/>
    <col min="2" max="2" width="9.5546875" style="16" customWidth="1"/>
    <col min="3" max="3" width="6.88671875" style="16" customWidth="1"/>
    <col min="4" max="4" width="9.5546875" style="16" customWidth="1"/>
    <col min="5" max="9" width="9.109375" style="16"/>
    <col min="10" max="10" width="11" style="16" customWidth="1"/>
    <col min="11" max="11" width="9.109375" style="16"/>
    <col min="12" max="12" width="1.109375" style="16" customWidth="1"/>
    <col min="13" max="13" width="10.44140625" style="16" hidden="1" customWidth="1"/>
    <col min="14" max="14" width="6.33203125" style="16" hidden="1" customWidth="1"/>
    <col min="15" max="20" width="0" style="16" hidden="1" customWidth="1"/>
    <col min="21" max="30" width="9.109375" style="16"/>
    <col min="31" max="31" width="4.21875" style="16" customWidth="1"/>
    <col min="32" max="32" width="5.44140625" style="16" customWidth="1"/>
    <col min="33" max="40" width="0" style="16" hidden="1" customWidth="1"/>
    <col min="41" max="16384" width="9.109375" style="16"/>
  </cols>
  <sheetData>
    <row r="1" spans="1:40" ht="24.6" customHeight="1" x14ac:dyDescent="0.25">
      <c r="B1" s="71" t="s">
        <v>52</v>
      </c>
      <c r="I1" s="71"/>
      <c r="J1" s="71"/>
      <c r="K1" s="191" t="s">
        <v>9</v>
      </c>
      <c r="L1" s="18"/>
      <c r="N1" s="18"/>
      <c r="V1" s="71"/>
      <c r="AC1" s="71"/>
      <c r="AD1" s="71"/>
      <c r="AE1" s="191" t="s">
        <v>9</v>
      </c>
      <c r="AF1" s="18"/>
      <c r="AH1" s="18"/>
    </row>
    <row r="2" spans="1:40" ht="18" customHeight="1" x14ac:dyDescent="0.25">
      <c r="B2" s="362" t="s">
        <v>8</v>
      </c>
      <c r="C2" s="362"/>
      <c r="D2" s="362"/>
      <c r="I2" s="355" t="s">
        <v>30</v>
      </c>
      <c r="J2" s="355"/>
      <c r="K2" s="355"/>
      <c r="L2" s="19"/>
      <c r="N2" s="60"/>
      <c r="Q2" s="7"/>
      <c r="T2" s="7"/>
      <c r="V2" s="71" t="s">
        <v>52</v>
      </c>
      <c r="W2" s="263"/>
      <c r="X2" s="263"/>
      <c r="AC2" s="355" t="s">
        <v>30</v>
      </c>
      <c r="AD2" s="355"/>
      <c r="AE2" s="355"/>
      <c r="AF2" s="19"/>
      <c r="AH2" s="60"/>
      <c r="AK2" s="7"/>
      <c r="AN2" s="7"/>
    </row>
    <row r="3" spans="1:40" ht="13.5" customHeight="1" x14ac:dyDescent="0.25">
      <c r="B3" s="362"/>
      <c r="C3" s="362"/>
      <c r="D3" s="362"/>
      <c r="I3" s="355"/>
      <c r="J3" s="355"/>
      <c r="K3" s="355"/>
      <c r="L3" s="19"/>
      <c r="M3" s="19"/>
      <c r="N3" s="60"/>
      <c r="Q3" s="61"/>
      <c r="T3" s="61"/>
      <c r="V3" s="263" t="s">
        <v>8</v>
      </c>
      <c r="W3" s="263"/>
      <c r="X3" s="263"/>
      <c r="AC3" s="355"/>
      <c r="AD3" s="355"/>
      <c r="AE3" s="355"/>
      <c r="AF3" s="19"/>
      <c r="AG3" s="19"/>
      <c r="AH3" s="60"/>
      <c r="AK3" s="61"/>
      <c r="AN3" s="61"/>
    </row>
    <row r="4" spans="1:40" x14ac:dyDescent="0.25">
      <c r="B4" s="47" t="str">
        <f>Instructions!C4</f>
        <v>Updated 1/6/2022</v>
      </c>
      <c r="G4" s="113" t="s">
        <v>82</v>
      </c>
      <c r="H4" s="114"/>
      <c r="I4" s="175"/>
      <c r="J4" s="114"/>
      <c r="K4" s="115"/>
      <c r="M4" s="21"/>
      <c r="N4" s="21"/>
      <c r="Q4" s="8"/>
      <c r="T4" s="8"/>
      <c r="V4" s="47"/>
      <c r="AA4" s="113" t="s">
        <v>82</v>
      </c>
      <c r="AB4" s="114"/>
      <c r="AC4" s="175"/>
      <c r="AD4" s="114"/>
      <c r="AE4" s="115"/>
      <c r="AG4" s="21"/>
      <c r="AH4" s="21"/>
      <c r="AK4" s="8"/>
      <c r="AN4" s="8"/>
    </row>
    <row r="5" spans="1:40" x14ac:dyDescent="0.25">
      <c r="B5" s="20"/>
      <c r="G5" s="163" t="str">
        <f>"Legal Name: "&amp;[1]General!D$12</f>
        <v xml:space="preserve">Legal Name: </v>
      </c>
      <c r="H5" s="264"/>
      <c r="I5" s="265"/>
      <c r="J5" s="264"/>
      <c r="K5" s="116"/>
      <c r="L5" s="22"/>
      <c r="N5" s="22"/>
      <c r="T5" s="8"/>
      <c r="V5" s="20"/>
      <c r="AA5" s="163" t="str">
        <f>"Legal Name: "&amp;[1]General!X$12</f>
        <v xml:space="preserve">Legal Name: </v>
      </c>
      <c r="AB5" s="264"/>
      <c r="AC5" s="265"/>
      <c r="AD5" s="264"/>
      <c r="AE5" s="116"/>
      <c r="AF5" s="22"/>
      <c r="AH5" s="22"/>
      <c r="AN5" s="8"/>
    </row>
    <row r="6" spans="1:40" x14ac:dyDescent="0.25">
      <c r="B6" s="8"/>
      <c r="G6" s="164" t="str">
        <f>"DEQ File No: "&amp;[1]General!K$12</f>
        <v xml:space="preserve">DEQ File No: </v>
      </c>
      <c r="H6" s="117"/>
      <c r="I6" s="176"/>
      <c r="J6" s="117"/>
      <c r="K6" s="118"/>
      <c r="L6" s="23"/>
      <c r="N6" s="23"/>
      <c r="Q6" s="4"/>
      <c r="T6" s="4"/>
      <c r="V6" s="8"/>
      <c r="AA6" s="164" t="str">
        <f>"DEQ File No: "&amp;[1]General!AE$12</f>
        <v xml:space="preserve">DEQ File No: </v>
      </c>
      <c r="AB6" s="117"/>
      <c r="AC6" s="176"/>
      <c r="AD6" s="117"/>
      <c r="AE6" s="118"/>
      <c r="AF6" s="23"/>
      <c r="AH6" s="23"/>
      <c r="AK6" s="4"/>
      <c r="AN6" s="4"/>
    </row>
    <row r="7" spans="1:40" ht="8.25" customHeight="1" x14ac:dyDescent="0.25">
      <c r="P7" s="5"/>
      <c r="S7" s="5"/>
      <c r="AJ7" s="5"/>
      <c r="AM7" s="5"/>
    </row>
    <row r="8" spans="1:40" ht="3.75" hidden="1" customHeight="1" x14ac:dyDescent="0.25">
      <c r="A8" s="24"/>
      <c r="B8" s="24"/>
      <c r="C8" s="24"/>
      <c r="D8" s="24"/>
      <c r="E8" s="24"/>
      <c r="F8" s="24"/>
      <c r="G8" s="24"/>
      <c r="H8" s="24"/>
      <c r="I8" s="24"/>
      <c r="J8" s="24"/>
      <c r="K8" s="24"/>
      <c r="L8" s="24"/>
      <c r="U8" s="24"/>
      <c r="V8" s="24"/>
      <c r="W8" s="24"/>
      <c r="X8" s="24"/>
      <c r="Y8" s="24"/>
      <c r="Z8" s="24"/>
      <c r="AA8" s="24"/>
      <c r="AB8" s="24"/>
      <c r="AC8" s="24"/>
      <c r="AD8" s="24"/>
      <c r="AE8" s="24"/>
      <c r="AF8" s="24"/>
    </row>
    <row r="9" spans="1:40" ht="15" customHeight="1" x14ac:dyDescent="0.25">
      <c r="A9" s="197" t="str">
        <f>'[1]Columbia Slough'!$A$9</f>
        <v xml:space="preserve">Instructions: </v>
      </c>
      <c r="B9" s="202"/>
      <c r="C9" s="202"/>
      <c r="D9" s="202"/>
      <c r="E9" s="202"/>
      <c r="F9" s="202"/>
      <c r="G9" s="202"/>
      <c r="H9" s="202"/>
      <c r="I9" s="202"/>
      <c r="J9" s="202"/>
      <c r="K9" s="202"/>
      <c r="L9" s="203"/>
      <c r="M9" s="266"/>
      <c r="P9" s="5"/>
      <c r="S9" s="5"/>
      <c r="U9" s="197" t="str">
        <f>'[1]Columbia Slough'!$A$9</f>
        <v xml:space="preserve">Instructions: </v>
      </c>
      <c r="V9" s="202"/>
      <c r="W9" s="202"/>
      <c r="X9" s="202"/>
      <c r="Y9" s="202"/>
      <c r="Z9" s="202"/>
      <c r="AA9" s="202"/>
      <c r="AB9" s="202"/>
      <c r="AC9" s="202"/>
      <c r="AD9" s="202"/>
      <c r="AE9" s="202"/>
      <c r="AF9" s="203"/>
      <c r="AG9" s="266"/>
      <c r="AJ9" s="5"/>
      <c r="AM9" s="5"/>
    </row>
    <row r="10" spans="1:40" ht="81.599999999999994" customHeight="1" x14ac:dyDescent="0.25">
      <c r="A10" s="385" t="str">
        <f>'[1]Columbia Slough'!$A$10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10" s="364">
        <f>'[1]Columbia Slough'!B10</f>
        <v>0</v>
      </c>
      <c r="C10" s="364">
        <f>'[1]Columbia Slough'!C10</f>
        <v>0</v>
      </c>
      <c r="D10" s="364">
        <f>'[1]Columbia Slough'!D10</f>
        <v>0</v>
      </c>
      <c r="E10" s="364">
        <f>'[1]Columbia Slough'!E10</f>
        <v>0</v>
      </c>
      <c r="F10" s="364">
        <f>'[1]Columbia Slough'!F10</f>
        <v>0</v>
      </c>
      <c r="G10" s="364">
        <f>'[1]Columbia Slough'!G10</f>
        <v>0</v>
      </c>
      <c r="H10" s="364">
        <f>'[1]Columbia Slough'!H10</f>
        <v>0</v>
      </c>
      <c r="I10" s="364">
        <f>'[1]Columbia Slough'!I10</f>
        <v>0</v>
      </c>
      <c r="J10" s="364">
        <f>'[1]Columbia Slough'!J10</f>
        <v>0</v>
      </c>
      <c r="K10" s="364">
        <f>'[1]Columbia Slough'!K10</f>
        <v>0</v>
      </c>
      <c r="L10" s="411">
        <f>'[1]Columbia Slough'!L10</f>
        <v>0</v>
      </c>
      <c r="M10" s="266"/>
      <c r="U10" s="385" t="str">
        <f>'[1]Columbia Slough'!$A$10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V10" s="364">
        <f>'[1]Columbia Slough'!V10</f>
        <v>0</v>
      </c>
      <c r="W10" s="364">
        <f>'[1]Columbia Slough'!W10</f>
        <v>0</v>
      </c>
      <c r="X10" s="364">
        <f>'[1]Columbia Slough'!X10</f>
        <v>0</v>
      </c>
      <c r="Y10" s="364">
        <f>'[1]Columbia Slough'!Y10</f>
        <v>0</v>
      </c>
      <c r="Z10" s="364">
        <f>'[1]Columbia Slough'!Z10</f>
        <v>0</v>
      </c>
      <c r="AA10" s="364">
        <f>'[1]Columbia Slough'!AA10</f>
        <v>0</v>
      </c>
      <c r="AB10" s="364">
        <f>'[1]Columbia Slough'!AB10</f>
        <v>0</v>
      </c>
      <c r="AC10" s="364">
        <f>'[1]Columbia Slough'!AC10</f>
        <v>0</v>
      </c>
      <c r="AD10" s="364">
        <f>'[1]Columbia Slough'!AD10</f>
        <v>0</v>
      </c>
      <c r="AE10" s="364">
        <f>'[1]Columbia Slough'!AE10</f>
        <v>0</v>
      </c>
      <c r="AF10" s="411">
        <f>'[1]Columbia Slough'!AF10</f>
        <v>0</v>
      </c>
      <c r="AG10" s="266"/>
    </row>
    <row r="11" spans="1:40" ht="14.25" customHeight="1" x14ac:dyDescent="0.25">
      <c r="A11" s="392" t="s">
        <v>125</v>
      </c>
      <c r="B11" s="393"/>
      <c r="C11" s="393"/>
      <c r="D11" s="393"/>
      <c r="E11" s="393"/>
      <c r="F11" s="393"/>
      <c r="G11" s="393"/>
      <c r="H11" s="393"/>
      <c r="I11" s="393"/>
      <c r="J11" s="393"/>
      <c r="K11" s="393"/>
      <c r="L11" s="394"/>
      <c r="U11" s="392" t="s">
        <v>125</v>
      </c>
      <c r="V11" s="393"/>
      <c r="W11" s="393"/>
      <c r="X11" s="393"/>
      <c r="Y11" s="393"/>
      <c r="Z11" s="393"/>
      <c r="AA11" s="393"/>
      <c r="AB11" s="393"/>
      <c r="AC11" s="393"/>
      <c r="AD11" s="393"/>
      <c r="AE11" s="393"/>
      <c r="AF11" s="394"/>
    </row>
    <row r="12" spans="1:40" ht="13.8" customHeight="1" x14ac:dyDescent="0.25">
      <c r="A12" s="395"/>
      <c r="B12" s="396"/>
      <c r="C12" s="396"/>
      <c r="D12" s="396"/>
      <c r="E12" s="396"/>
      <c r="F12" s="396"/>
      <c r="G12" s="396"/>
      <c r="H12" s="396"/>
      <c r="I12" s="396"/>
      <c r="J12" s="396"/>
      <c r="K12" s="396"/>
      <c r="L12" s="397"/>
      <c r="U12" s="395"/>
      <c r="V12" s="396"/>
      <c r="W12" s="396"/>
      <c r="X12" s="396"/>
      <c r="Y12" s="396"/>
      <c r="Z12" s="396"/>
      <c r="AA12" s="396"/>
      <c r="AB12" s="396"/>
      <c r="AC12" s="396"/>
      <c r="AD12" s="396"/>
      <c r="AE12" s="396"/>
      <c r="AF12" s="397"/>
    </row>
    <row r="13" spans="1:40" ht="39" customHeight="1" x14ac:dyDescent="0.25">
      <c r="A13" s="402" t="s">
        <v>68</v>
      </c>
      <c r="B13" s="400" t="s">
        <v>19</v>
      </c>
      <c r="C13" s="109" t="s">
        <v>20</v>
      </c>
      <c r="D13" s="261" t="s">
        <v>31</v>
      </c>
      <c r="E13" s="261" t="s">
        <v>32</v>
      </c>
      <c r="F13" s="261" t="s">
        <v>33</v>
      </c>
      <c r="G13" s="261" t="s">
        <v>21</v>
      </c>
      <c r="H13" s="261" t="s">
        <v>58</v>
      </c>
      <c r="I13" s="261" t="s">
        <v>121</v>
      </c>
      <c r="J13" s="408"/>
      <c r="K13" s="409"/>
      <c r="L13" s="410"/>
      <c r="U13" s="402" t="s">
        <v>68</v>
      </c>
      <c r="V13" s="400" t="s">
        <v>19</v>
      </c>
      <c r="W13" s="109" t="s">
        <v>20</v>
      </c>
      <c r="X13" s="261" t="s">
        <v>31</v>
      </c>
      <c r="Y13" s="261" t="s">
        <v>32</v>
      </c>
      <c r="Z13" s="261" t="s">
        <v>33</v>
      </c>
      <c r="AA13" s="261" t="s">
        <v>21</v>
      </c>
      <c r="AB13" s="261" t="s">
        <v>58</v>
      </c>
      <c r="AC13" s="261" t="s">
        <v>121</v>
      </c>
      <c r="AD13" s="408"/>
      <c r="AE13" s="409"/>
      <c r="AF13" s="410"/>
    </row>
    <row r="14" spans="1:40" ht="24" customHeight="1" x14ac:dyDescent="0.25">
      <c r="A14" s="403"/>
      <c r="B14" s="401"/>
      <c r="C14" s="110" t="s">
        <v>22</v>
      </c>
      <c r="D14" s="110" t="s">
        <v>23</v>
      </c>
      <c r="E14" s="110" t="s">
        <v>23</v>
      </c>
      <c r="F14" s="110" t="s">
        <v>23</v>
      </c>
      <c r="G14" s="110" t="s">
        <v>23</v>
      </c>
      <c r="H14" s="321" t="s">
        <v>199</v>
      </c>
      <c r="I14" s="262" t="s">
        <v>23</v>
      </c>
      <c r="J14" s="281"/>
      <c r="K14" s="281"/>
      <c r="L14" s="97"/>
      <c r="M14" s="16" t="s">
        <v>38</v>
      </c>
      <c r="U14" s="403"/>
      <c r="V14" s="401"/>
      <c r="W14" s="110" t="s">
        <v>22</v>
      </c>
      <c r="X14" s="110" t="s">
        <v>23</v>
      </c>
      <c r="Y14" s="110" t="s">
        <v>23</v>
      </c>
      <c r="Z14" s="110" t="s">
        <v>23</v>
      </c>
      <c r="AA14" s="110" t="s">
        <v>23</v>
      </c>
      <c r="AB14" s="262" t="s">
        <v>199</v>
      </c>
      <c r="AC14" s="262" t="s">
        <v>23</v>
      </c>
      <c r="AD14" s="281"/>
      <c r="AE14" s="281"/>
      <c r="AF14" s="97"/>
      <c r="AG14" s="16" t="s">
        <v>38</v>
      </c>
    </row>
    <row r="15" spans="1:40" x14ac:dyDescent="0.25">
      <c r="A15" s="125"/>
      <c r="B15" s="126"/>
      <c r="C15" s="344"/>
      <c r="D15" s="268"/>
      <c r="E15" s="268"/>
      <c r="F15" s="268"/>
      <c r="G15" s="268"/>
      <c r="H15" s="268"/>
      <c r="I15" s="268"/>
      <c r="J15" s="98"/>
      <c r="K15" s="282"/>
      <c r="L15" s="99"/>
      <c r="M15" s="269" t="str">
        <f t="shared" ref="M15:T20" si="0">IF(ISBLANK(D15),"",IF(ISNUMBER(D15),D15,IF(LEFT(D15,2)="NS","",IF(LEFT(D15,3)="ND(",VALUE(MID(D15,4,LEN(D15)-4))/2,IF(LEFT(D15,3)="ND ",VALUE(MID(D15,5,LEN(D15)-5)/2),IF(D15="No Discharge","",IF(D15="W","W","ERROR")))))))</f>
        <v/>
      </c>
      <c r="N15" s="269" t="str">
        <f t="shared" si="0"/>
        <v/>
      </c>
      <c r="O15" s="269" t="str">
        <f t="shared" si="0"/>
        <v/>
      </c>
      <c r="P15" s="269" t="str">
        <f t="shared" si="0"/>
        <v/>
      </c>
      <c r="Q15" s="269" t="str">
        <f t="shared" si="0"/>
        <v/>
      </c>
      <c r="R15" s="269" t="str">
        <f t="shared" ref="R15:R20" si="1">IF(ISBLANK(I15),"",IF(ISNUMBER(I15),I15,IF(LEFT(I15,2)="NS","",IF(LEFT(I15,3)="ND(",VALUE(MID(I15,4,LEN(I15)-4))/2,IF(LEFT(I15,3)="ND ",VALUE(MID(I15,5,LEN(I15)-5)/2),IF(I15="No Discharge","",IF(LEFT(I15,1)="&lt;",VALUE(MID(I15,2,LEN(I15)-1)),IF(LEFT(I15,1)="&gt;",VALUE(MID(I15,2,LEN(I15)-1)),IF(I15="W","W","ERROR")))))))))</f>
        <v/>
      </c>
      <c r="S15" s="269" t="str">
        <f t="shared" si="0"/>
        <v/>
      </c>
      <c r="T15" s="269" t="str">
        <f t="shared" si="0"/>
        <v/>
      </c>
      <c r="U15" s="125"/>
      <c r="V15" s="126"/>
      <c r="W15" s="344"/>
      <c r="X15" s="268"/>
      <c r="Y15" s="268"/>
      <c r="Z15" s="268"/>
      <c r="AA15" s="268"/>
      <c r="AB15" s="268"/>
      <c r="AC15" s="268"/>
      <c r="AD15" s="98"/>
      <c r="AE15" s="282"/>
      <c r="AF15" s="99"/>
      <c r="AG15" s="269" t="str">
        <f t="shared" ref="AG15:AK20" si="2">IF(ISBLANK(X15),"",IF(ISNUMBER(X15),X15,IF(LEFT(X15,2)="NS","",IF(LEFT(X15,3)="ND(",VALUE(MID(X15,4,LEN(X15)-4))/2,IF(LEFT(X15,3)="ND ",VALUE(MID(X15,5,LEN(X15)-5)/2),IF(X15="No Discharge","",IF(X15="W","W","ERROR")))))))</f>
        <v/>
      </c>
      <c r="AH15" s="269" t="str">
        <f t="shared" si="2"/>
        <v/>
      </c>
      <c r="AI15" s="269" t="str">
        <f t="shared" si="2"/>
        <v/>
      </c>
      <c r="AJ15" s="269" t="str">
        <f t="shared" si="2"/>
        <v/>
      </c>
      <c r="AK15" s="269" t="str">
        <f t="shared" si="2"/>
        <v/>
      </c>
      <c r="AL15" s="269" t="str">
        <f t="shared" ref="AL15:AL20" si="3">IF(ISBLANK(AC15),"",IF(ISNUMBER(AC15),AC15,IF(LEFT(AC15,2)="NS","",IF(LEFT(AC15,3)="ND(",VALUE(MID(AC15,4,LEN(AC15)-4))/2,IF(LEFT(AC15,3)="ND ",VALUE(MID(AC15,5,LEN(AC15)-5)/2),IF(AC15="No Discharge","",IF(LEFT(AC15,1)="&lt;",VALUE(MID(AC15,2,LEN(AC15)-1)),IF(LEFT(AC15,1)="&gt;",VALUE(MID(AC15,2,LEN(AC15)-1)),IF(AC15="W","W","ERROR")))))))))</f>
        <v/>
      </c>
      <c r="AM15" s="269" t="str">
        <f t="shared" ref="AM15:AN20" si="4">IF(ISBLANK(AD15),"",IF(ISNUMBER(AD15),AD15,IF(LEFT(AD15,2)="NS","",IF(LEFT(AD15,3)="ND(",VALUE(MID(AD15,4,LEN(AD15)-4))/2,IF(LEFT(AD15,3)="ND ",VALUE(MID(AD15,5,LEN(AD15)-5)/2),IF(AD15="No Discharge","",IF(AD15="W","W","ERROR")))))))</f>
        <v/>
      </c>
      <c r="AN15" s="269" t="str">
        <f t="shared" si="4"/>
        <v/>
      </c>
    </row>
    <row r="16" spans="1:40" x14ac:dyDescent="0.25">
      <c r="A16" s="270" t="str">
        <f>IF(B16="","",A$15)</f>
        <v/>
      </c>
      <c r="B16" s="126"/>
      <c r="C16" s="344"/>
      <c r="D16" s="268"/>
      <c r="E16" s="268"/>
      <c r="F16" s="268"/>
      <c r="G16" s="268"/>
      <c r="H16" s="268"/>
      <c r="I16" s="268"/>
      <c r="J16" s="98"/>
      <c r="K16" s="282"/>
      <c r="L16" s="99"/>
      <c r="M16" s="269" t="str">
        <f t="shared" si="0"/>
        <v/>
      </c>
      <c r="N16" s="269" t="str">
        <f t="shared" si="0"/>
        <v/>
      </c>
      <c r="O16" s="269" t="str">
        <f t="shared" si="0"/>
        <v/>
      </c>
      <c r="P16" s="269" t="str">
        <f t="shared" si="0"/>
        <v/>
      </c>
      <c r="Q16" s="269" t="str">
        <f t="shared" si="0"/>
        <v/>
      </c>
      <c r="R16" s="269" t="str">
        <f t="shared" si="1"/>
        <v/>
      </c>
      <c r="S16" s="269" t="str">
        <f t="shared" si="0"/>
        <v/>
      </c>
      <c r="T16" s="269" t="str">
        <f t="shared" si="0"/>
        <v/>
      </c>
      <c r="U16" s="270" t="str">
        <f>IF(V16="","",U$15)</f>
        <v/>
      </c>
      <c r="V16" s="126"/>
      <c r="W16" s="344"/>
      <c r="X16" s="268"/>
      <c r="Y16" s="268"/>
      <c r="Z16" s="268"/>
      <c r="AA16" s="268"/>
      <c r="AB16" s="268"/>
      <c r="AC16" s="268"/>
      <c r="AD16" s="98"/>
      <c r="AE16" s="282"/>
      <c r="AF16" s="99"/>
      <c r="AG16" s="269" t="str">
        <f t="shared" si="2"/>
        <v/>
      </c>
      <c r="AH16" s="269" t="str">
        <f t="shared" si="2"/>
        <v/>
      </c>
      <c r="AI16" s="269" t="str">
        <f t="shared" si="2"/>
        <v/>
      </c>
      <c r="AJ16" s="269" t="str">
        <f t="shared" si="2"/>
        <v/>
      </c>
      <c r="AK16" s="269" t="str">
        <f t="shared" si="2"/>
        <v/>
      </c>
      <c r="AL16" s="269" t="str">
        <f t="shared" si="3"/>
        <v/>
      </c>
      <c r="AM16" s="269" t="str">
        <f t="shared" si="4"/>
        <v/>
      </c>
      <c r="AN16" s="269" t="str">
        <f t="shared" si="4"/>
        <v/>
      </c>
    </row>
    <row r="17" spans="1:40" x14ac:dyDescent="0.25">
      <c r="A17" s="270" t="str">
        <f>IF(B17="","",A$15)</f>
        <v/>
      </c>
      <c r="B17" s="126"/>
      <c r="C17" s="344"/>
      <c r="D17" s="268"/>
      <c r="E17" s="268"/>
      <c r="F17" s="268"/>
      <c r="G17" s="268"/>
      <c r="H17" s="268"/>
      <c r="I17" s="268"/>
      <c r="J17" s="98"/>
      <c r="K17" s="282"/>
      <c r="L17" s="99"/>
      <c r="M17" s="269" t="str">
        <f t="shared" si="0"/>
        <v/>
      </c>
      <c r="N17" s="269" t="str">
        <f t="shared" si="0"/>
        <v/>
      </c>
      <c r="O17" s="269" t="str">
        <f t="shared" si="0"/>
        <v/>
      </c>
      <c r="P17" s="269" t="str">
        <f t="shared" si="0"/>
        <v/>
      </c>
      <c r="Q17" s="269" t="str">
        <f t="shared" si="0"/>
        <v/>
      </c>
      <c r="R17" s="269" t="str">
        <f t="shared" si="1"/>
        <v/>
      </c>
      <c r="S17" s="269" t="str">
        <f t="shared" si="0"/>
        <v/>
      </c>
      <c r="T17" s="269" t="str">
        <f t="shared" si="0"/>
        <v/>
      </c>
      <c r="U17" s="270" t="str">
        <f>IF(V17="","",U$15)</f>
        <v/>
      </c>
      <c r="V17" s="126"/>
      <c r="W17" s="344"/>
      <c r="X17" s="268"/>
      <c r="Y17" s="268"/>
      <c r="Z17" s="268"/>
      <c r="AA17" s="268"/>
      <c r="AB17" s="268"/>
      <c r="AC17" s="268"/>
      <c r="AD17" s="98"/>
      <c r="AE17" s="282"/>
      <c r="AF17" s="99"/>
      <c r="AG17" s="269" t="str">
        <f t="shared" si="2"/>
        <v/>
      </c>
      <c r="AH17" s="269" t="str">
        <f t="shared" si="2"/>
        <v/>
      </c>
      <c r="AI17" s="269" t="str">
        <f t="shared" si="2"/>
        <v/>
      </c>
      <c r="AJ17" s="269" t="str">
        <f t="shared" si="2"/>
        <v/>
      </c>
      <c r="AK17" s="269" t="str">
        <f t="shared" si="2"/>
        <v/>
      </c>
      <c r="AL17" s="269" t="str">
        <f t="shared" si="3"/>
        <v/>
      </c>
      <c r="AM17" s="269" t="str">
        <f t="shared" si="4"/>
        <v/>
      </c>
      <c r="AN17" s="269" t="str">
        <f t="shared" si="4"/>
        <v/>
      </c>
    </row>
    <row r="18" spans="1:40" x14ac:dyDescent="0.25">
      <c r="A18" s="270" t="str">
        <f>IF(B18="","",A$15)</f>
        <v/>
      </c>
      <c r="B18" s="126"/>
      <c r="C18" s="344"/>
      <c r="D18" s="268"/>
      <c r="E18" s="268"/>
      <c r="F18" s="268"/>
      <c r="G18" s="268"/>
      <c r="H18" s="268"/>
      <c r="I18" s="268"/>
      <c r="J18" s="98"/>
      <c r="K18" s="282"/>
      <c r="L18" s="99"/>
      <c r="M18" s="269" t="str">
        <f t="shared" si="0"/>
        <v/>
      </c>
      <c r="N18" s="269" t="str">
        <f t="shared" si="0"/>
        <v/>
      </c>
      <c r="O18" s="269" t="str">
        <f t="shared" si="0"/>
        <v/>
      </c>
      <c r="P18" s="269" t="str">
        <f t="shared" si="0"/>
        <v/>
      </c>
      <c r="Q18" s="269" t="str">
        <f t="shared" si="0"/>
        <v/>
      </c>
      <c r="R18" s="269" t="str">
        <f t="shared" si="1"/>
        <v/>
      </c>
      <c r="S18" s="269" t="str">
        <f t="shared" si="0"/>
        <v/>
      </c>
      <c r="T18" s="269" t="str">
        <f t="shared" si="0"/>
        <v/>
      </c>
      <c r="U18" s="270" t="str">
        <f>IF(V18="","",U$15)</f>
        <v/>
      </c>
      <c r="V18" s="126"/>
      <c r="W18" s="344"/>
      <c r="X18" s="268"/>
      <c r="Y18" s="268"/>
      <c r="Z18" s="268"/>
      <c r="AA18" s="268"/>
      <c r="AB18" s="268"/>
      <c r="AC18" s="268"/>
      <c r="AD18" s="98"/>
      <c r="AE18" s="282"/>
      <c r="AF18" s="99"/>
      <c r="AG18" s="269" t="str">
        <f t="shared" si="2"/>
        <v/>
      </c>
      <c r="AH18" s="269" t="str">
        <f t="shared" si="2"/>
        <v/>
      </c>
      <c r="AI18" s="269" t="str">
        <f t="shared" si="2"/>
        <v/>
      </c>
      <c r="AJ18" s="269" t="str">
        <f t="shared" si="2"/>
        <v/>
      </c>
      <c r="AK18" s="269" t="str">
        <f t="shared" si="2"/>
        <v/>
      </c>
      <c r="AL18" s="269" t="str">
        <f t="shared" si="3"/>
        <v/>
      </c>
      <c r="AM18" s="269" t="str">
        <f t="shared" si="4"/>
        <v/>
      </c>
      <c r="AN18" s="269" t="str">
        <f t="shared" si="4"/>
        <v/>
      </c>
    </row>
    <row r="19" spans="1:40" x14ac:dyDescent="0.25">
      <c r="A19" s="270" t="str">
        <f>IF(B19="","",A$15)</f>
        <v/>
      </c>
      <c r="B19" s="126"/>
      <c r="C19" s="344"/>
      <c r="D19" s="268"/>
      <c r="E19" s="268"/>
      <c r="F19" s="268"/>
      <c r="G19" s="268"/>
      <c r="H19" s="268"/>
      <c r="I19" s="268"/>
      <c r="J19" s="98"/>
      <c r="K19" s="282"/>
      <c r="L19" s="99"/>
      <c r="M19" s="269" t="str">
        <f t="shared" si="0"/>
        <v/>
      </c>
      <c r="N19" s="269" t="str">
        <f t="shared" si="0"/>
        <v/>
      </c>
      <c r="O19" s="269" t="str">
        <f t="shared" si="0"/>
        <v/>
      </c>
      <c r="P19" s="269" t="str">
        <f t="shared" si="0"/>
        <v/>
      </c>
      <c r="Q19" s="269" t="str">
        <f t="shared" si="0"/>
        <v/>
      </c>
      <c r="R19" s="269" t="str">
        <f t="shared" si="1"/>
        <v/>
      </c>
      <c r="S19" s="269" t="str">
        <f t="shared" si="0"/>
        <v/>
      </c>
      <c r="T19" s="269" t="str">
        <f t="shared" si="0"/>
        <v/>
      </c>
      <c r="U19" s="270" t="str">
        <f>IF(V19="","",U$15)</f>
        <v/>
      </c>
      <c r="V19" s="126"/>
      <c r="W19" s="344"/>
      <c r="X19" s="268"/>
      <c r="Y19" s="268"/>
      <c r="Z19" s="268"/>
      <c r="AA19" s="268"/>
      <c r="AB19" s="268"/>
      <c r="AC19" s="268"/>
      <c r="AD19" s="98"/>
      <c r="AE19" s="282"/>
      <c r="AF19" s="99"/>
      <c r="AG19" s="269" t="str">
        <f t="shared" si="2"/>
        <v/>
      </c>
      <c r="AH19" s="269" t="str">
        <f t="shared" si="2"/>
        <v/>
      </c>
      <c r="AI19" s="269" t="str">
        <f t="shared" si="2"/>
        <v/>
      </c>
      <c r="AJ19" s="269" t="str">
        <f t="shared" si="2"/>
        <v/>
      </c>
      <c r="AK19" s="269" t="str">
        <f t="shared" si="2"/>
        <v/>
      </c>
      <c r="AL19" s="269" t="str">
        <f t="shared" si="3"/>
        <v/>
      </c>
      <c r="AM19" s="269" t="str">
        <f t="shared" si="4"/>
        <v/>
      </c>
      <c r="AN19" s="269" t="str">
        <f t="shared" si="4"/>
        <v/>
      </c>
    </row>
    <row r="20" spans="1:40" x14ac:dyDescent="0.25">
      <c r="A20" s="270" t="str">
        <f>IF(B20="","",A$15)</f>
        <v/>
      </c>
      <c r="B20" s="126"/>
      <c r="C20" s="344"/>
      <c r="D20" s="268"/>
      <c r="E20" s="268"/>
      <c r="F20" s="268"/>
      <c r="G20" s="268"/>
      <c r="H20" s="268"/>
      <c r="I20" s="268"/>
      <c r="J20" s="98"/>
      <c r="K20" s="282"/>
      <c r="L20" s="99"/>
      <c r="M20" s="269" t="str">
        <f t="shared" si="0"/>
        <v/>
      </c>
      <c r="N20" s="269" t="str">
        <f t="shared" si="0"/>
        <v/>
      </c>
      <c r="O20" s="269" t="str">
        <f t="shared" si="0"/>
        <v/>
      </c>
      <c r="P20" s="269" t="str">
        <f t="shared" si="0"/>
        <v/>
      </c>
      <c r="Q20" s="269" t="str">
        <f t="shared" si="0"/>
        <v/>
      </c>
      <c r="R20" s="269" t="str">
        <f t="shared" si="1"/>
        <v/>
      </c>
      <c r="S20" s="269" t="str">
        <f t="shared" si="0"/>
        <v/>
      </c>
      <c r="T20" s="269" t="str">
        <f t="shared" si="0"/>
        <v/>
      </c>
      <c r="U20" s="270" t="str">
        <f>IF(V20="","",U$15)</f>
        <v/>
      </c>
      <c r="V20" s="126"/>
      <c r="W20" s="344"/>
      <c r="X20" s="268"/>
      <c r="Y20" s="268"/>
      <c r="Z20" s="268"/>
      <c r="AA20" s="268"/>
      <c r="AB20" s="268"/>
      <c r="AC20" s="268"/>
      <c r="AD20" s="98"/>
      <c r="AE20" s="282"/>
      <c r="AF20" s="99"/>
      <c r="AG20" s="269" t="str">
        <f t="shared" si="2"/>
        <v/>
      </c>
      <c r="AH20" s="269" t="str">
        <f t="shared" si="2"/>
        <v/>
      </c>
      <c r="AI20" s="269" t="str">
        <f t="shared" si="2"/>
        <v/>
      </c>
      <c r="AJ20" s="269" t="str">
        <f t="shared" si="2"/>
        <v/>
      </c>
      <c r="AK20" s="269" t="str">
        <f t="shared" si="2"/>
        <v/>
      </c>
      <c r="AL20" s="269" t="str">
        <f t="shared" si="3"/>
        <v/>
      </c>
      <c r="AM20" s="269" t="str">
        <f t="shared" si="4"/>
        <v/>
      </c>
      <c r="AN20" s="269" t="str">
        <f t="shared" si="4"/>
        <v/>
      </c>
    </row>
    <row r="21" spans="1:40" x14ac:dyDescent="0.25">
      <c r="A21" s="386" t="s">
        <v>24</v>
      </c>
      <c r="B21" s="387"/>
      <c r="C21" s="345"/>
      <c r="D21" s="167" t="str">
        <f t="shared" ref="D21:I21" si="5">IFERROR(M21,"")</f>
        <v/>
      </c>
      <c r="E21" s="129" t="str">
        <f t="shared" si="5"/>
        <v/>
      </c>
      <c r="F21" s="129" t="str">
        <f t="shared" si="5"/>
        <v/>
      </c>
      <c r="G21" s="127" t="str">
        <f t="shared" si="5"/>
        <v/>
      </c>
      <c r="H21" s="127" t="str">
        <f t="shared" si="5"/>
        <v/>
      </c>
      <c r="I21" s="127" t="str">
        <f t="shared" si="5"/>
        <v/>
      </c>
      <c r="J21" s="100"/>
      <c r="K21" s="283"/>
      <c r="L21" s="101"/>
      <c r="M21" s="272" t="str">
        <f t="shared" ref="M21:T21" si="6">IF(M15="ERROR","ERROR",IF(M16="ERROR","ERROR",IF(M17="ERROR","ERROR",IF(M18="ERROR","ERROR",IF(M19="ERROR","ERROR",IF(M20="ERROR","ERROR",IF(M15="W","W",IF(M16="W","W",IF(M17="W","W",IF(M18="W","W",IF(M19="W","W",IF(M20="W","W",IF(ISBLANK(D15),IF(ISBLANK(D16),IF(ISBLANK(D17),IF(ISBLANK(D18),IF(ISBLANK(D19),IF(ISBLANK(D20),"",GEOMEAN(M15:M20)),GEOMEAN(M15:M20)),GEOMEAN(M15:M20)),GEOMEAN(M15:M20)),GEOMEAN(M15:M20)),GEOMEAN(M15:M20))))))))))))))</f>
        <v/>
      </c>
      <c r="N21" s="272" t="str">
        <f t="shared" si="6"/>
        <v/>
      </c>
      <c r="O21" s="273" t="str">
        <f t="shared" si="6"/>
        <v/>
      </c>
      <c r="P21" s="273" t="str">
        <f t="shared" si="6"/>
        <v/>
      </c>
      <c r="Q21" s="273" t="str">
        <f t="shared" si="6"/>
        <v/>
      </c>
      <c r="R21" s="272" t="str">
        <f t="shared" si="6"/>
        <v/>
      </c>
      <c r="S21" s="273" t="str">
        <f t="shared" si="6"/>
        <v/>
      </c>
      <c r="T21" s="273" t="str">
        <f t="shared" si="6"/>
        <v/>
      </c>
      <c r="U21" s="386" t="s">
        <v>24</v>
      </c>
      <c r="V21" s="387"/>
      <c r="W21" s="345"/>
      <c r="X21" s="167" t="str">
        <f t="shared" ref="X21:AC21" si="7">IFERROR(AG21,"")</f>
        <v/>
      </c>
      <c r="Y21" s="129" t="str">
        <f t="shared" si="7"/>
        <v/>
      </c>
      <c r="Z21" s="129" t="str">
        <f t="shared" si="7"/>
        <v/>
      </c>
      <c r="AA21" s="127" t="str">
        <f t="shared" si="7"/>
        <v/>
      </c>
      <c r="AB21" s="127" t="str">
        <f t="shared" si="7"/>
        <v/>
      </c>
      <c r="AC21" s="127" t="str">
        <f t="shared" si="7"/>
        <v/>
      </c>
      <c r="AD21" s="100"/>
      <c r="AE21" s="283"/>
      <c r="AF21" s="101"/>
      <c r="AG21" s="272" t="str">
        <f t="shared" ref="AG21:AN21" si="8">IF(AG15="ERROR","ERROR",IF(AG16="ERROR","ERROR",IF(AG17="ERROR","ERROR",IF(AG18="ERROR","ERROR",IF(AG19="ERROR","ERROR",IF(AG20="ERROR","ERROR",IF(AG15="W","W",IF(AG16="W","W",IF(AG17="W","W",IF(AG18="W","W",IF(AG19="W","W",IF(AG20="W","W",IF(ISBLANK(X15),IF(ISBLANK(X16),IF(ISBLANK(X17),IF(ISBLANK(X18),IF(ISBLANK(X19),IF(ISBLANK(X20),"",GEOMEAN(AG15:AG20)),GEOMEAN(AG15:AG20)),GEOMEAN(AG15:AG20)),GEOMEAN(AG15:AG20)),GEOMEAN(AG15:AG20)),GEOMEAN(AG15:AG20))))))))))))))</f>
        <v/>
      </c>
      <c r="AH21" s="272" t="str">
        <f t="shared" si="8"/>
        <v/>
      </c>
      <c r="AI21" s="273" t="str">
        <f t="shared" si="8"/>
        <v/>
      </c>
      <c r="AJ21" s="273" t="str">
        <f t="shared" si="8"/>
        <v/>
      </c>
      <c r="AK21" s="273" t="str">
        <f t="shared" si="8"/>
        <v/>
      </c>
      <c r="AL21" s="272" t="str">
        <f t="shared" si="8"/>
        <v/>
      </c>
      <c r="AM21" s="273" t="str">
        <f t="shared" si="8"/>
        <v/>
      </c>
      <c r="AN21" s="273" t="str">
        <f t="shared" si="8"/>
        <v/>
      </c>
    </row>
    <row r="22" spans="1:40" x14ac:dyDescent="0.25">
      <c r="A22" s="125"/>
      <c r="B22" s="126"/>
      <c r="C22" s="344"/>
      <c r="D22" s="268"/>
      <c r="E22" s="268"/>
      <c r="F22" s="268"/>
      <c r="G22" s="268"/>
      <c r="H22" s="268"/>
      <c r="I22" s="268"/>
      <c r="J22" s="98"/>
      <c r="K22" s="282"/>
      <c r="L22" s="99"/>
      <c r="M22" s="269" t="str">
        <f>IF(ISBLANK(D22),"",IF(ISNUMBER(D22),D22,IF(LEFT(D22,2)="NS","",IF(LEFT(D22,3)="ND(",VALUE(MID(D22,4,LEN(D22)-4))/2,IF(LEFT(D22,3)="ND ",VALUE(MID(D22,5,LEN(D22)-5)/2),IF(D22="No Discharge","",IF(D22="W","W","ERROR")))))))</f>
        <v/>
      </c>
      <c r="N22" s="269" t="str">
        <f>IF(ISBLANK(E22),"",IF(ISNUMBER(E22),E22,IF(LEFT(E22,2)="NS","",IF(LEFT(E22,3)="ND(",VALUE(MID(E22,4,LEN(E22)-4))/2,IF(LEFT(E22,3)="ND ",VALUE(MID(E22,5,LEN(E22)-5)/2),IF(E22="No Discharge","",IF(E22="W","W","ERROR")))))))</f>
        <v/>
      </c>
      <c r="O22" s="269" t="str">
        <f>IF(ISBLANK(F22),"",IF(ISNUMBER(F22),F22,IF(LEFT(F22,2)="NS","",IF(LEFT(F22,3)="ND(",VALUE(MID(F22,4,LEN(F22)-4))/2,IF(LEFT(F22,3)="ND ",VALUE(MID(F22,5,LEN(F22)-5)/2),IF(F22="No Discharge","",IF(F22="W","W","ERROR")))))))</f>
        <v/>
      </c>
      <c r="P22" s="269" t="str">
        <f>IF(ISBLANK(G22),"",IF(ISNUMBER(G22),G22,IF(LEFT(G22,2)="NS","",IF(LEFT(G22,3)="ND(",VALUE(MID(G22,4,LEN(G22)-4))/2,IF(LEFT(G22,3)="ND ",VALUE(MID(G22,5,LEN(G22)-5)/2),IF(G22="No Discharge","",IF(G22="W","W","ERROR")))))))</f>
        <v/>
      </c>
      <c r="Q22" s="269" t="str">
        <f>IF(ISBLANK(H22),"",IF(ISNUMBER(H22),H22,IF(LEFT(H22,2)="NS","",IF(LEFT(H22,3)="ND(",VALUE(MID(H22,4,LEN(H22)-4))/2,IF(LEFT(H22,3)="ND ",VALUE(MID(H22,5,LEN(H22)-5)/2),IF(H22="No Discharge","",IF(H22="W","W","ERROR")))))))</f>
        <v/>
      </c>
      <c r="R22" s="269" t="str">
        <f t="shared" ref="R22:R27" si="9">IF(ISBLANK(I22),"",IF(ISNUMBER(I22),I22,IF(LEFT(I22,2)="NS","",IF(LEFT(I22,3)="ND(",VALUE(MID(I22,4,LEN(I22)-4))/2,IF(LEFT(I22,3)="ND ",VALUE(MID(I22,5,LEN(I22)-5)/2),IF(I22="No Discharge","",IF(LEFT(I22,1)="&lt;",VALUE(MID(I22,2,LEN(I22)-1)),IF(LEFT(I22,1)="&gt;",VALUE(MID(I22,2,LEN(I22)-1)),IF(I22="W","W","ERROR")))))))))</f>
        <v/>
      </c>
      <c r="S22" s="269" t="str">
        <f t="shared" ref="M22:T27" si="10">IF(ISBLANK(J22),"",IF(ISNUMBER(J22),J22,IF(LEFT(J22,2)="NS","",IF(LEFT(J22,3)="ND(",VALUE(MID(J22,4,LEN(J22)-4))/2,IF(LEFT(J22,3)="ND ",VALUE(MID(J22,5,LEN(J22)-5)/2),IF(J22="No Discharge","",IF(J22="W","W","ERROR")))))))</f>
        <v/>
      </c>
      <c r="T22" s="269" t="str">
        <f t="shared" si="10"/>
        <v/>
      </c>
      <c r="U22" s="125"/>
      <c r="V22" s="126"/>
      <c r="W22" s="344"/>
      <c r="X22" s="268"/>
      <c r="Y22" s="268"/>
      <c r="Z22" s="268"/>
      <c r="AA22" s="268"/>
      <c r="AB22" s="268"/>
      <c r="AC22" s="268"/>
      <c r="AD22" s="98"/>
      <c r="AE22" s="282"/>
      <c r="AF22" s="99"/>
      <c r="AG22" s="269" t="str">
        <f t="shared" ref="AG22:AK27" si="11">IF(ISBLANK(X22),"",IF(ISNUMBER(X22),X22,IF(LEFT(X22,2)="NS","",IF(LEFT(X22,3)="ND(",VALUE(MID(X22,4,LEN(X22)-4))/2,IF(LEFT(X22,3)="ND ",VALUE(MID(X22,5,LEN(X22)-5)/2),IF(X22="No Discharge","",IF(X22="W","W","ERROR")))))))</f>
        <v/>
      </c>
      <c r="AH22" s="269" t="str">
        <f t="shared" si="11"/>
        <v/>
      </c>
      <c r="AI22" s="269" t="str">
        <f t="shared" si="11"/>
        <v/>
      </c>
      <c r="AJ22" s="269" t="str">
        <f t="shared" si="11"/>
        <v/>
      </c>
      <c r="AK22" s="269" t="str">
        <f t="shared" si="11"/>
        <v/>
      </c>
      <c r="AL22" s="269" t="str">
        <f t="shared" ref="AL22:AL27" si="12">IF(ISBLANK(AC22),"",IF(ISNUMBER(AC22),AC22,IF(LEFT(AC22,2)="NS","",IF(LEFT(AC22,3)="ND(",VALUE(MID(AC22,4,LEN(AC22)-4))/2,IF(LEFT(AC22,3)="ND ",VALUE(MID(AC22,5,LEN(AC22)-5)/2),IF(AC22="No Discharge","",IF(LEFT(AC22,1)="&lt;",VALUE(MID(AC22,2,LEN(AC22)-1)),IF(LEFT(AC22,1)="&gt;",VALUE(MID(AC22,2,LEN(AC22)-1)),IF(AC22="W","W","ERROR")))))))))</f>
        <v/>
      </c>
      <c r="AM22" s="269" t="str">
        <f t="shared" ref="AM22:AN27" si="13">IF(ISBLANK(AD22),"",IF(ISNUMBER(AD22),AD22,IF(LEFT(AD22,2)="NS","",IF(LEFT(AD22,3)="ND(",VALUE(MID(AD22,4,LEN(AD22)-4))/2,IF(LEFT(AD22,3)="ND ",VALUE(MID(AD22,5,LEN(AD22)-5)/2),IF(AD22="No Discharge","",IF(AD22="W","W","ERROR")))))))</f>
        <v/>
      </c>
      <c r="AN22" s="269" t="str">
        <f t="shared" si="13"/>
        <v/>
      </c>
    </row>
    <row r="23" spans="1:40" x14ac:dyDescent="0.25">
      <c r="A23" s="270" t="str">
        <f>IF(B23="","",A$22)</f>
        <v/>
      </c>
      <c r="B23" s="126"/>
      <c r="C23" s="344"/>
      <c r="D23" s="268"/>
      <c r="E23" s="268"/>
      <c r="F23" s="268"/>
      <c r="G23" s="268"/>
      <c r="H23" s="268"/>
      <c r="I23" s="268"/>
      <c r="J23" s="98"/>
      <c r="K23" s="282"/>
      <c r="L23" s="99"/>
      <c r="M23" s="269" t="str">
        <f t="shared" si="10"/>
        <v/>
      </c>
      <c r="N23" s="269" t="str">
        <f t="shared" si="10"/>
        <v/>
      </c>
      <c r="O23" s="269" t="str">
        <f t="shared" si="10"/>
        <v/>
      </c>
      <c r="P23" s="269" t="str">
        <f t="shared" si="10"/>
        <v/>
      </c>
      <c r="Q23" s="269" t="str">
        <f t="shared" si="10"/>
        <v/>
      </c>
      <c r="R23" s="269" t="str">
        <f t="shared" si="9"/>
        <v/>
      </c>
      <c r="S23" s="269" t="str">
        <f t="shared" si="10"/>
        <v/>
      </c>
      <c r="T23" s="269" t="str">
        <f t="shared" si="10"/>
        <v/>
      </c>
      <c r="U23" s="270" t="str">
        <f>IF(V23="","",U$22)</f>
        <v/>
      </c>
      <c r="V23" s="126"/>
      <c r="W23" s="344"/>
      <c r="X23" s="268"/>
      <c r="Y23" s="268"/>
      <c r="Z23" s="268"/>
      <c r="AA23" s="268"/>
      <c r="AB23" s="268"/>
      <c r="AC23" s="268"/>
      <c r="AD23" s="98"/>
      <c r="AE23" s="282"/>
      <c r="AF23" s="99"/>
      <c r="AG23" s="269" t="str">
        <f t="shared" si="11"/>
        <v/>
      </c>
      <c r="AH23" s="269" t="str">
        <f t="shared" si="11"/>
        <v/>
      </c>
      <c r="AI23" s="269" t="str">
        <f t="shared" si="11"/>
        <v/>
      </c>
      <c r="AJ23" s="269" t="str">
        <f t="shared" si="11"/>
        <v/>
      </c>
      <c r="AK23" s="269" t="str">
        <f t="shared" si="11"/>
        <v/>
      </c>
      <c r="AL23" s="269" t="str">
        <f t="shared" si="12"/>
        <v/>
      </c>
      <c r="AM23" s="269" t="str">
        <f t="shared" si="13"/>
        <v/>
      </c>
      <c r="AN23" s="269" t="str">
        <f t="shared" si="13"/>
        <v/>
      </c>
    </row>
    <row r="24" spans="1:40" x14ac:dyDescent="0.25">
      <c r="A24" s="270" t="str">
        <f t="shared" ref="A24:A27" si="14">IF(B24="","",A$22)</f>
        <v/>
      </c>
      <c r="B24" s="126"/>
      <c r="C24" s="344"/>
      <c r="D24" s="268"/>
      <c r="E24" s="268"/>
      <c r="F24" s="268"/>
      <c r="G24" s="268"/>
      <c r="H24" s="268"/>
      <c r="I24" s="268"/>
      <c r="J24" s="98"/>
      <c r="K24" s="282"/>
      <c r="L24" s="99"/>
      <c r="M24" s="269" t="str">
        <f t="shared" si="10"/>
        <v/>
      </c>
      <c r="N24" s="269" t="str">
        <f t="shared" si="10"/>
        <v/>
      </c>
      <c r="O24" s="269" t="str">
        <f t="shared" si="10"/>
        <v/>
      </c>
      <c r="P24" s="269" t="str">
        <f t="shared" si="10"/>
        <v/>
      </c>
      <c r="Q24" s="269" t="str">
        <f t="shared" si="10"/>
        <v/>
      </c>
      <c r="R24" s="269" t="str">
        <f t="shared" si="9"/>
        <v/>
      </c>
      <c r="S24" s="269" t="str">
        <f t="shared" si="10"/>
        <v/>
      </c>
      <c r="T24" s="269" t="str">
        <f t="shared" si="10"/>
        <v/>
      </c>
      <c r="U24" s="270" t="str">
        <f t="shared" ref="U24:U27" si="15">IF(V24="","",U$22)</f>
        <v/>
      </c>
      <c r="V24" s="126"/>
      <c r="W24" s="344"/>
      <c r="X24" s="268"/>
      <c r="Y24" s="268"/>
      <c r="Z24" s="268"/>
      <c r="AA24" s="268"/>
      <c r="AB24" s="268"/>
      <c r="AC24" s="268"/>
      <c r="AD24" s="98"/>
      <c r="AE24" s="282"/>
      <c r="AF24" s="99"/>
      <c r="AG24" s="269" t="str">
        <f t="shared" si="11"/>
        <v/>
      </c>
      <c r="AH24" s="269" t="str">
        <f t="shared" si="11"/>
        <v/>
      </c>
      <c r="AI24" s="269" t="str">
        <f t="shared" si="11"/>
        <v/>
      </c>
      <c r="AJ24" s="269" t="str">
        <f t="shared" si="11"/>
        <v/>
      </c>
      <c r="AK24" s="269" t="str">
        <f t="shared" si="11"/>
        <v/>
      </c>
      <c r="AL24" s="269" t="str">
        <f t="shared" si="12"/>
        <v/>
      </c>
      <c r="AM24" s="269" t="str">
        <f t="shared" si="13"/>
        <v/>
      </c>
      <c r="AN24" s="269" t="str">
        <f t="shared" si="13"/>
        <v/>
      </c>
    </row>
    <row r="25" spans="1:40" x14ac:dyDescent="0.25">
      <c r="A25" s="270" t="str">
        <f t="shared" si="14"/>
        <v/>
      </c>
      <c r="B25" s="126"/>
      <c r="C25" s="344"/>
      <c r="D25" s="268"/>
      <c r="E25" s="268"/>
      <c r="F25" s="268"/>
      <c r="G25" s="268"/>
      <c r="H25" s="268"/>
      <c r="I25" s="268"/>
      <c r="J25" s="98"/>
      <c r="K25" s="282"/>
      <c r="L25" s="99"/>
      <c r="M25" s="269" t="str">
        <f t="shared" si="10"/>
        <v/>
      </c>
      <c r="N25" s="269" t="str">
        <f t="shared" si="10"/>
        <v/>
      </c>
      <c r="O25" s="269" t="str">
        <f t="shared" si="10"/>
        <v/>
      </c>
      <c r="P25" s="269" t="str">
        <f t="shared" si="10"/>
        <v/>
      </c>
      <c r="Q25" s="269" t="str">
        <f t="shared" si="10"/>
        <v/>
      </c>
      <c r="R25" s="269" t="str">
        <f t="shared" si="9"/>
        <v/>
      </c>
      <c r="S25" s="269" t="str">
        <f t="shared" si="10"/>
        <v/>
      </c>
      <c r="T25" s="269" t="str">
        <f t="shared" si="10"/>
        <v/>
      </c>
      <c r="U25" s="270" t="str">
        <f t="shared" si="15"/>
        <v/>
      </c>
      <c r="V25" s="126"/>
      <c r="W25" s="344"/>
      <c r="X25" s="268"/>
      <c r="Y25" s="268"/>
      <c r="Z25" s="268"/>
      <c r="AA25" s="268"/>
      <c r="AB25" s="268"/>
      <c r="AC25" s="268"/>
      <c r="AD25" s="98"/>
      <c r="AE25" s="282"/>
      <c r="AF25" s="99"/>
      <c r="AG25" s="269" t="str">
        <f t="shared" si="11"/>
        <v/>
      </c>
      <c r="AH25" s="269" t="str">
        <f t="shared" si="11"/>
        <v/>
      </c>
      <c r="AI25" s="269" t="str">
        <f t="shared" si="11"/>
        <v/>
      </c>
      <c r="AJ25" s="269" t="str">
        <f t="shared" si="11"/>
        <v/>
      </c>
      <c r="AK25" s="269" t="str">
        <f t="shared" si="11"/>
        <v/>
      </c>
      <c r="AL25" s="269" t="str">
        <f t="shared" si="12"/>
        <v/>
      </c>
      <c r="AM25" s="269" t="str">
        <f t="shared" si="13"/>
        <v/>
      </c>
      <c r="AN25" s="269" t="str">
        <f t="shared" si="13"/>
        <v/>
      </c>
    </row>
    <row r="26" spans="1:40" x14ac:dyDescent="0.25">
      <c r="A26" s="270" t="str">
        <f t="shared" si="14"/>
        <v/>
      </c>
      <c r="B26" s="126"/>
      <c r="C26" s="344"/>
      <c r="D26" s="268"/>
      <c r="E26" s="268"/>
      <c r="F26" s="268"/>
      <c r="G26" s="268"/>
      <c r="H26" s="268"/>
      <c r="I26" s="268"/>
      <c r="J26" s="98"/>
      <c r="K26" s="282"/>
      <c r="L26" s="99"/>
      <c r="M26" s="269" t="str">
        <f t="shared" si="10"/>
        <v/>
      </c>
      <c r="N26" s="269" t="str">
        <f t="shared" si="10"/>
        <v/>
      </c>
      <c r="O26" s="269" t="str">
        <f t="shared" si="10"/>
        <v/>
      </c>
      <c r="P26" s="269" t="str">
        <f t="shared" si="10"/>
        <v/>
      </c>
      <c r="Q26" s="269" t="str">
        <f t="shared" si="10"/>
        <v/>
      </c>
      <c r="R26" s="269" t="str">
        <f t="shared" si="9"/>
        <v/>
      </c>
      <c r="S26" s="269" t="str">
        <f t="shared" si="10"/>
        <v/>
      </c>
      <c r="T26" s="269" t="str">
        <f t="shared" si="10"/>
        <v/>
      </c>
      <c r="U26" s="270" t="str">
        <f t="shared" si="15"/>
        <v/>
      </c>
      <c r="V26" s="126"/>
      <c r="W26" s="344"/>
      <c r="X26" s="268"/>
      <c r="Y26" s="268"/>
      <c r="Z26" s="268"/>
      <c r="AA26" s="268"/>
      <c r="AB26" s="268"/>
      <c r="AC26" s="268"/>
      <c r="AD26" s="98"/>
      <c r="AE26" s="282"/>
      <c r="AF26" s="99"/>
      <c r="AG26" s="269" t="str">
        <f t="shared" si="11"/>
        <v/>
      </c>
      <c r="AH26" s="269" t="str">
        <f t="shared" si="11"/>
        <v/>
      </c>
      <c r="AI26" s="269" t="str">
        <f t="shared" si="11"/>
        <v/>
      </c>
      <c r="AJ26" s="269" t="str">
        <f t="shared" si="11"/>
        <v/>
      </c>
      <c r="AK26" s="269" t="str">
        <f t="shared" si="11"/>
        <v/>
      </c>
      <c r="AL26" s="269" t="str">
        <f t="shared" si="12"/>
        <v/>
      </c>
      <c r="AM26" s="269" t="str">
        <f t="shared" si="13"/>
        <v/>
      </c>
      <c r="AN26" s="269" t="str">
        <f t="shared" si="13"/>
        <v/>
      </c>
    </row>
    <row r="27" spans="1:40" x14ac:dyDescent="0.25">
      <c r="A27" s="270" t="str">
        <f t="shared" si="14"/>
        <v/>
      </c>
      <c r="B27" s="126"/>
      <c r="C27" s="344"/>
      <c r="D27" s="268"/>
      <c r="E27" s="268"/>
      <c r="F27" s="268"/>
      <c r="G27" s="268"/>
      <c r="H27" s="268"/>
      <c r="I27" s="268"/>
      <c r="J27" s="98"/>
      <c r="K27" s="282"/>
      <c r="L27" s="99"/>
      <c r="M27" s="269" t="str">
        <f t="shared" si="10"/>
        <v/>
      </c>
      <c r="N27" s="269" t="str">
        <f t="shared" si="10"/>
        <v/>
      </c>
      <c r="O27" s="269" t="str">
        <f t="shared" si="10"/>
        <v/>
      </c>
      <c r="P27" s="269" t="str">
        <f t="shared" si="10"/>
        <v/>
      </c>
      <c r="Q27" s="269" t="str">
        <f t="shared" si="10"/>
        <v/>
      </c>
      <c r="R27" s="269" t="str">
        <f t="shared" si="9"/>
        <v/>
      </c>
      <c r="S27" s="269" t="str">
        <f t="shared" si="10"/>
        <v/>
      </c>
      <c r="T27" s="269" t="str">
        <f t="shared" si="10"/>
        <v/>
      </c>
      <c r="U27" s="270" t="str">
        <f t="shared" si="15"/>
        <v/>
      </c>
      <c r="V27" s="126"/>
      <c r="W27" s="344"/>
      <c r="X27" s="268"/>
      <c r="Y27" s="268"/>
      <c r="Z27" s="268"/>
      <c r="AA27" s="268"/>
      <c r="AB27" s="268"/>
      <c r="AC27" s="268"/>
      <c r="AD27" s="98"/>
      <c r="AE27" s="282"/>
      <c r="AF27" s="99"/>
      <c r="AG27" s="269" t="str">
        <f t="shared" si="11"/>
        <v/>
      </c>
      <c r="AH27" s="269" t="str">
        <f t="shared" si="11"/>
        <v/>
      </c>
      <c r="AI27" s="269" t="str">
        <f t="shared" si="11"/>
        <v/>
      </c>
      <c r="AJ27" s="269" t="str">
        <f t="shared" si="11"/>
        <v/>
      </c>
      <c r="AK27" s="269" t="str">
        <f t="shared" si="11"/>
        <v/>
      </c>
      <c r="AL27" s="269" t="str">
        <f t="shared" si="12"/>
        <v/>
      </c>
      <c r="AM27" s="269" t="str">
        <f t="shared" si="13"/>
        <v/>
      </c>
      <c r="AN27" s="269" t="str">
        <f t="shared" si="13"/>
        <v/>
      </c>
    </row>
    <row r="28" spans="1:40" x14ac:dyDescent="0.25">
      <c r="A28" s="386" t="s">
        <v>24</v>
      </c>
      <c r="B28" s="387"/>
      <c r="C28" s="345"/>
      <c r="D28" s="342" t="str">
        <f t="shared" ref="D28:I28" si="16">IFERROR(M28,"")</f>
        <v/>
      </c>
      <c r="E28" s="129" t="str">
        <f t="shared" si="16"/>
        <v/>
      </c>
      <c r="F28" s="129" t="str">
        <f t="shared" si="16"/>
        <v/>
      </c>
      <c r="G28" s="127" t="str">
        <f t="shared" si="16"/>
        <v/>
      </c>
      <c r="H28" s="127" t="str">
        <f t="shared" si="16"/>
        <v/>
      </c>
      <c r="I28" s="127" t="str">
        <f t="shared" si="16"/>
        <v/>
      </c>
      <c r="J28" s="100"/>
      <c r="K28" s="283"/>
      <c r="L28" s="101"/>
      <c r="M28" s="272" t="str">
        <f>IF(M22="ERROR","ERROR",IF(M23="ERROR","ERROR",IF(M24="ERROR","ERROR",IF(M25="ERROR","ERROR",IF(M26="ERROR","ERROR",IF(M27="ERROR","ERROR",IF(M22="W","W",IF(M23="W","W",IF(M24="W","W",IF(M25="W","W",IF(M26="W","W",IF(M27="W","W",IF(ISBLANK(D22),IF(ISBLANK(D23),IF(ISBLANK(D24),IF(ISBLANK(D25),IF(ISBLANK(D26),IF(ISBLANK(D27),"",GEOMEAN(M22:M27)),GEOMEAN(M22:M27)),GEOMEAN(M22:M27)),GEOMEAN(M22:M27)),GEOMEAN(M22:M27)),GEOMEAN(M22:M27))))))))))))))</f>
        <v/>
      </c>
      <c r="N28" s="272" t="str">
        <f>IF(N22="ERROR","ERROR",IF(N23="ERROR","ERROR",IF(N24="ERROR","ERROR",IF(N25="ERROR","ERROR",IF(N26="ERROR","ERROR",IF(N27="ERROR","ERROR",IF(N22="W","W",IF(N23="W","W",IF(N24="W","W",IF(N25="W","W",IF(N26="W","W",IF(N27="W","W",IF(ISBLANK(E22),IF(ISBLANK(E23),IF(ISBLANK(E24),IF(ISBLANK(E25),IF(ISBLANK(E26),IF(ISBLANK(E27),"",GEOMEAN(N22:N27)),GEOMEAN(N22:N27)),GEOMEAN(N22:N27)),GEOMEAN(N22:N27)),GEOMEAN(N22:N27)),GEOMEAN(N22:N27))))))))))))))</f>
        <v/>
      </c>
      <c r="O28" s="273" t="str">
        <f>IF(O22="ERROR","ERROR",IF(O23="ERROR","ERROR",IF(O24="ERROR","ERROR",IF(O25="ERROR","ERROR",IF(O26="ERROR","ERROR",IF(O27="ERROR","ERROR",IF(O22="W","W",IF(O23="W","W",IF(O24="W","W",IF(O25="W","W",IF(O26="W","W",IF(O27="W","W",IF(ISBLANK(F22),IF(ISBLANK(F23),IF(ISBLANK(F24),IF(ISBLANK(F25),IF(ISBLANK(F26),IF(ISBLANK(F27),"",GEOMEAN(O22:O27)),GEOMEAN(O22:O27)),GEOMEAN(O22:O27)),GEOMEAN(O22:O27)),GEOMEAN(O22:O27)),GEOMEAN(O22:O27))))))))))))))</f>
        <v/>
      </c>
      <c r="P28" s="273" t="str">
        <f>IF(P22="ERROR","ERROR",IF(P23="ERROR","ERROR",IF(P24="ERROR","ERROR",IF(P25="ERROR","ERROR",IF(P26="ERROR","ERROR",IF(P27="ERROR","ERROR",IF(P22="W","W",IF(P23="W","W",IF(P24="W","W",IF(P25="W","W",IF(P26="W","W",IF(P27="W","W",IF(ISBLANK(G22),IF(ISBLANK(G23),IF(ISBLANK(G24),IF(ISBLANK(G25),IF(ISBLANK(G26),IF(ISBLANK(G27),"",GEOMEAN(P22:P27)),GEOMEAN(P22:P27)),GEOMEAN(P22:P27)),GEOMEAN(P22:P27)),GEOMEAN(P22:P27)),GEOMEAN(P22:P27))))))))))))))</f>
        <v/>
      </c>
      <c r="Q28" s="273" t="str">
        <f>IF(Q22="ERROR","ERROR",IF(Q23="ERROR","ERROR",IF(Q24="ERROR","ERROR",IF(Q25="ERROR","ERROR",IF(Q26="ERROR","ERROR",IF(Q27="ERROR","ERROR",IF(Q22="W","W",IF(Q23="W","W",IF(Q24="W","W",IF(Q25="W","W",IF(Q26="W","W",IF(Q27="W","W",IF(ISBLANK(H22),IF(ISBLANK(H23),IF(ISBLANK(H24),IF(ISBLANK(H25),IF(ISBLANK(H26),IF(ISBLANK(H27),"",GEOMEAN(Q22:Q27)),GEOMEAN(Q22:Q27)),GEOMEAN(Q22:Q27)),GEOMEAN(Q22:Q27)),GEOMEAN(Q22:Q27)),GEOMEAN(Q22:Q27))))))))))))))</f>
        <v/>
      </c>
      <c r="R28" s="272" t="str">
        <f t="shared" ref="R28:T28" si="17">IF(R22="ERROR","ERROR",IF(R23="ERROR","ERROR",IF(R24="ERROR","ERROR",IF(R25="ERROR","ERROR",IF(R26="ERROR","ERROR",IF(R27="ERROR","ERROR",IF(R22="W","W",IF(R23="W","W",IF(R24="W","W",IF(R25="W","W",IF(R26="W","W",IF(R27="W","W",IF(ISBLANK(I22),IF(ISBLANK(I23),IF(ISBLANK(I24),IF(ISBLANK(I25),IF(ISBLANK(I26),IF(ISBLANK(I27),"",GEOMEAN(R22:R27)),GEOMEAN(R22:R27)),GEOMEAN(R22:R27)),GEOMEAN(R22:R27)),GEOMEAN(R22:R27)),GEOMEAN(R22:R27))))))))))))))</f>
        <v/>
      </c>
      <c r="S28" s="273" t="str">
        <f t="shared" si="17"/>
        <v/>
      </c>
      <c r="T28" s="273" t="str">
        <f t="shared" si="17"/>
        <v/>
      </c>
      <c r="U28" s="386" t="s">
        <v>24</v>
      </c>
      <c r="V28" s="387"/>
      <c r="W28" s="345"/>
      <c r="X28" s="342" t="str">
        <f t="shared" ref="X28:AC28" si="18">IFERROR(AG28,"")</f>
        <v/>
      </c>
      <c r="Y28" s="129" t="str">
        <f t="shared" si="18"/>
        <v/>
      </c>
      <c r="Z28" s="129" t="str">
        <f t="shared" si="18"/>
        <v/>
      </c>
      <c r="AA28" s="127" t="str">
        <f t="shared" si="18"/>
        <v/>
      </c>
      <c r="AB28" s="127" t="str">
        <f t="shared" si="18"/>
        <v/>
      </c>
      <c r="AC28" s="127" t="str">
        <f t="shared" si="18"/>
        <v/>
      </c>
      <c r="AD28" s="100"/>
      <c r="AE28" s="283"/>
      <c r="AF28" s="101"/>
      <c r="AG28" s="272" t="str">
        <f t="shared" ref="AG28:AN28" si="19">IF(AG22="ERROR","ERROR",IF(AG23="ERROR","ERROR",IF(AG24="ERROR","ERROR",IF(AG25="ERROR","ERROR",IF(AG26="ERROR","ERROR",IF(AG27="ERROR","ERROR",IF(AG22="W","W",IF(AG23="W","W",IF(AG24="W","W",IF(AG25="W","W",IF(AG26="W","W",IF(AG27="W","W",IF(ISBLANK(X22),IF(ISBLANK(X23),IF(ISBLANK(X24),IF(ISBLANK(X25),IF(ISBLANK(X26),IF(ISBLANK(X27),"",GEOMEAN(AG22:AG27)),GEOMEAN(AG22:AG27)),GEOMEAN(AG22:AG27)),GEOMEAN(AG22:AG27)),GEOMEAN(AG22:AG27)),GEOMEAN(AG22:AG27))))))))))))))</f>
        <v/>
      </c>
      <c r="AH28" s="272" t="str">
        <f t="shared" si="19"/>
        <v/>
      </c>
      <c r="AI28" s="273" t="str">
        <f t="shared" si="19"/>
        <v/>
      </c>
      <c r="AJ28" s="273" t="str">
        <f t="shared" si="19"/>
        <v/>
      </c>
      <c r="AK28" s="273" t="str">
        <f t="shared" si="19"/>
        <v/>
      </c>
      <c r="AL28" s="272" t="str">
        <f t="shared" si="19"/>
        <v/>
      </c>
      <c r="AM28" s="273" t="str">
        <f t="shared" si="19"/>
        <v/>
      </c>
      <c r="AN28" s="273" t="str">
        <f t="shared" si="19"/>
        <v/>
      </c>
    </row>
    <row r="29" spans="1:40" x14ac:dyDescent="0.25">
      <c r="A29" s="125"/>
      <c r="B29" s="126"/>
      <c r="C29" s="344"/>
      <c r="D29" s="268"/>
      <c r="E29" s="268"/>
      <c r="F29" s="268"/>
      <c r="G29" s="268"/>
      <c r="H29" s="268"/>
      <c r="I29" s="268"/>
      <c r="J29" s="98"/>
      <c r="K29" s="282"/>
      <c r="L29" s="99"/>
      <c r="M29" s="269" t="str">
        <f t="shared" ref="M29:T34" si="20">IF(ISBLANK(D29),"",IF(ISNUMBER(D29),D29,IF(LEFT(D29,2)="NS","",IF(LEFT(D29,3)="ND(",VALUE(MID(D29,4,LEN(D29)-4))/2,IF(LEFT(D29,3)="ND ",VALUE(MID(D29,5,LEN(D29)-5)/2),IF(D29="No Discharge","",IF(D29="W","W","ERROR")))))))</f>
        <v/>
      </c>
      <c r="N29" s="269" t="str">
        <f t="shared" si="20"/>
        <v/>
      </c>
      <c r="O29" s="269" t="str">
        <f t="shared" si="20"/>
        <v/>
      </c>
      <c r="P29" s="269" t="str">
        <f t="shared" si="20"/>
        <v/>
      </c>
      <c r="Q29" s="269" t="str">
        <f t="shared" si="20"/>
        <v/>
      </c>
      <c r="R29" s="269" t="str">
        <f t="shared" ref="R29:R34" si="21">IF(ISBLANK(I29),"",IF(ISNUMBER(I29),I29,IF(LEFT(I29,2)="NS","",IF(LEFT(I29,3)="ND(",VALUE(MID(I29,4,LEN(I29)-4))/2,IF(LEFT(I29,3)="ND ",VALUE(MID(I29,5,LEN(I29)-5)/2),IF(I29="No Discharge","",IF(LEFT(I29,1)="&lt;",VALUE(MID(I29,2,LEN(I29)-1)),IF(LEFT(I29,1)="&gt;",VALUE(MID(I29,2,LEN(I29)-1)),IF(I29="W","W","ERROR")))))))))</f>
        <v/>
      </c>
      <c r="S29" s="269" t="str">
        <f t="shared" si="20"/>
        <v/>
      </c>
      <c r="T29" s="269" t="str">
        <f t="shared" si="20"/>
        <v/>
      </c>
      <c r="U29" s="125"/>
      <c r="V29" s="126"/>
      <c r="W29" s="344"/>
      <c r="X29" s="268"/>
      <c r="Y29" s="268"/>
      <c r="Z29" s="268"/>
      <c r="AA29" s="268"/>
      <c r="AB29" s="268"/>
      <c r="AC29" s="268"/>
      <c r="AD29" s="98"/>
      <c r="AE29" s="282"/>
      <c r="AF29" s="99"/>
      <c r="AG29" s="269" t="str">
        <f t="shared" ref="AG29:AK34" si="22">IF(ISBLANK(X29),"",IF(ISNUMBER(X29),X29,IF(LEFT(X29,2)="NS","",IF(LEFT(X29,3)="ND(",VALUE(MID(X29,4,LEN(X29)-4))/2,IF(LEFT(X29,3)="ND ",VALUE(MID(X29,5,LEN(X29)-5)/2),IF(X29="No Discharge","",IF(X29="W","W","ERROR")))))))</f>
        <v/>
      </c>
      <c r="AH29" s="269" t="str">
        <f t="shared" si="22"/>
        <v/>
      </c>
      <c r="AI29" s="269" t="str">
        <f t="shared" si="22"/>
        <v/>
      </c>
      <c r="AJ29" s="269" t="str">
        <f t="shared" si="22"/>
        <v/>
      </c>
      <c r="AK29" s="269" t="str">
        <f t="shared" si="22"/>
        <v/>
      </c>
      <c r="AL29" s="269" t="str">
        <f t="shared" ref="AL29:AL34" si="23">IF(ISBLANK(AC29),"",IF(ISNUMBER(AC29),AC29,IF(LEFT(AC29,2)="NS","",IF(LEFT(AC29,3)="ND(",VALUE(MID(AC29,4,LEN(AC29)-4))/2,IF(LEFT(AC29,3)="ND ",VALUE(MID(AC29,5,LEN(AC29)-5)/2),IF(AC29="No Discharge","",IF(LEFT(AC29,1)="&lt;",VALUE(MID(AC29,2,LEN(AC29)-1)),IF(LEFT(AC29,1)="&gt;",VALUE(MID(AC29,2,LEN(AC29)-1)),IF(AC29="W","W","ERROR")))))))))</f>
        <v/>
      </c>
      <c r="AM29" s="269" t="str">
        <f t="shared" ref="AM29:AN34" si="24">IF(ISBLANK(AD29),"",IF(ISNUMBER(AD29),AD29,IF(LEFT(AD29,2)="NS","",IF(LEFT(AD29,3)="ND(",VALUE(MID(AD29,4,LEN(AD29)-4))/2,IF(LEFT(AD29,3)="ND ",VALUE(MID(AD29,5,LEN(AD29)-5)/2),IF(AD29="No Discharge","",IF(AD29="W","W","ERROR")))))))</f>
        <v/>
      </c>
      <c r="AN29" s="269" t="str">
        <f t="shared" si="24"/>
        <v/>
      </c>
    </row>
    <row r="30" spans="1:40" x14ac:dyDescent="0.25">
      <c r="A30" s="270" t="str">
        <f>IF(B30="","",A$29)</f>
        <v/>
      </c>
      <c r="B30" s="126"/>
      <c r="C30" s="344"/>
      <c r="D30" s="268"/>
      <c r="E30" s="268"/>
      <c r="F30" s="268"/>
      <c r="G30" s="268"/>
      <c r="H30" s="268"/>
      <c r="I30" s="268"/>
      <c r="J30" s="98"/>
      <c r="K30" s="282"/>
      <c r="L30" s="99"/>
      <c r="M30" s="269" t="str">
        <f t="shared" si="20"/>
        <v/>
      </c>
      <c r="N30" s="269" t="str">
        <f t="shared" si="20"/>
        <v/>
      </c>
      <c r="O30" s="269" t="str">
        <f t="shared" si="20"/>
        <v/>
      </c>
      <c r="P30" s="269" t="str">
        <f t="shared" si="20"/>
        <v/>
      </c>
      <c r="Q30" s="269" t="str">
        <f t="shared" si="20"/>
        <v/>
      </c>
      <c r="R30" s="269" t="str">
        <f t="shared" si="21"/>
        <v/>
      </c>
      <c r="S30" s="269" t="str">
        <f t="shared" si="20"/>
        <v/>
      </c>
      <c r="T30" s="269" t="str">
        <f t="shared" si="20"/>
        <v/>
      </c>
      <c r="U30" s="270" t="str">
        <f>IF(V30="","",U$29)</f>
        <v/>
      </c>
      <c r="V30" s="126"/>
      <c r="W30" s="344"/>
      <c r="X30" s="268"/>
      <c r="Y30" s="268"/>
      <c r="Z30" s="268"/>
      <c r="AA30" s="268"/>
      <c r="AB30" s="268"/>
      <c r="AC30" s="268"/>
      <c r="AD30" s="98"/>
      <c r="AE30" s="282"/>
      <c r="AF30" s="99"/>
      <c r="AG30" s="269" t="str">
        <f t="shared" si="22"/>
        <v/>
      </c>
      <c r="AH30" s="269" t="str">
        <f t="shared" si="22"/>
        <v/>
      </c>
      <c r="AI30" s="269" t="str">
        <f t="shared" si="22"/>
        <v/>
      </c>
      <c r="AJ30" s="269" t="str">
        <f t="shared" si="22"/>
        <v/>
      </c>
      <c r="AK30" s="269" t="str">
        <f t="shared" si="22"/>
        <v/>
      </c>
      <c r="AL30" s="269" t="str">
        <f t="shared" si="23"/>
        <v/>
      </c>
      <c r="AM30" s="269" t="str">
        <f t="shared" si="24"/>
        <v/>
      </c>
      <c r="AN30" s="269" t="str">
        <f t="shared" si="24"/>
        <v/>
      </c>
    </row>
    <row r="31" spans="1:40" x14ac:dyDescent="0.25">
      <c r="A31" s="270" t="str">
        <f t="shared" ref="A31:A34" si="25">IF(B31="","",A$29)</f>
        <v/>
      </c>
      <c r="B31" s="126"/>
      <c r="C31" s="344"/>
      <c r="D31" s="268"/>
      <c r="E31" s="268"/>
      <c r="F31" s="268"/>
      <c r="G31" s="268"/>
      <c r="H31" s="268"/>
      <c r="I31" s="268"/>
      <c r="J31" s="98"/>
      <c r="K31" s="282"/>
      <c r="L31" s="99"/>
      <c r="M31" s="269" t="str">
        <f t="shared" si="20"/>
        <v/>
      </c>
      <c r="N31" s="269" t="str">
        <f t="shared" si="20"/>
        <v/>
      </c>
      <c r="O31" s="269" t="str">
        <f t="shared" si="20"/>
        <v/>
      </c>
      <c r="P31" s="269" t="str">
        <f t="shared" si="20"/>
        <v/>
      </c>
      <c r="Q31" s="269" t="str">
        <f t="shared" si="20"/>
        <v/>
      </c>
      <c r="R31" s="269" t="str">
        <f t="shared" si="21"/>
        <v/>
      </c>
      <c r="S31" s="269" t="str">
        <f t="shared" si="20"/>
        <v/>
      </c>
      <c r="T31" s="269" t="str">
        <f t="shared" si="20"/>
        <v/>
      </c>
      <c r="U31" s="270" t="str">
        <f t="shared" ref="U31:U34" si="26">IF(V31="","",U$29)</f>
        <v/>
      </c>
      <c r="V31" s="126"/>
      <c r="W31" s="344"/>
      <c r="X31" s="268"/>
      <c r="Y31" s="268"/>
      <c r="Z31" s="268"/>
      <c r="AA31" s="268"/>
      <c r="AB31" s="268"/>
      <c r="AC31" s="268"/>
      <c r="AD31" s="98"/>
      <c r="AE31" s="282"/>
      <c r="AF31" s="99"/>
      <c r="AG31" s="269" t="str">
        <f t="shared" si="22"/>
        <v/>
      </c>
      <c r="AH31" s="269" t="str">
        <f t="shared" si="22"/>
        <v/>
      </c>
      <c r="AI31" s="269" t="str">
        <f t="shared" si="22"/>
        <v/>
      </c>
      <c r="AJ31" s="269" t="str">
        <f t="shared" si="22"/>
        <v/>
      </c>
      <c r="AK31" s="269" t="str">
        <f t="shared" si="22"/>
        <v/>
      </c>
      <c r="AL31" s="269" t="str">
        <f t="shared" si="23"/>
        <v/>
      </c>
      <c r="AM31" s="269" t="str">
        <f t="shared" si="24"/>
        <v/>
      </c>
      <c r="AN31" s="269" t="str">
        <f t="shared" si="24"/>
        <v/>
      </c>
    </row>
    <row r="32" spans="1:40" x14ac:dyDescent="0.25">
      <c r="A32" s="270" t="str">
        <f t="shared" si="25"/>
        <v/>
      </c>
      <c r="B32" s="126"/>
      <c r="C32" s="344"/>
      <c r="D32" s="268"/>
      <c r="E32" s="268"/>
      <c r="F32" s="268"/>
      <c r="G32" s="268"/>
      <c r="H32" s="268"/>
      <c r="I32" s="268"/>
      <c r="J32" s="98"/>
      <c r="K32" s="282"/>
      <c r="L32" s="99"/>
      <c r="M32" s="269" t="str">
        <f t="shared" si="20"/>
        <v/>
      </c>
      <c r="N32" s="269" t="str">
        <f t="shared" si="20"/>
        <v/>
      </c>
      <c r="O32" s="269" t="str">
        <f t="shared" si="20"/>
        <v/>
      </c>
      <c r="P32" s="269" t="str">
        <f t="shared" si="20"/>
        <v/>
      </c>
      <c r="Q32" s="269" t="str">
        <f t="shared" si="20"/>
        <v/>
      </c>
      <c r="R32" s="269" t="str">
        <f t="shared" si="21"/>
        <v/>
      </c>
      <c r="S32" s="269" t="str">
        <f t="shared" si="20"/>
        <v/>
      </c>
      <c r="T32" s="269" t="str">
        <f t="shared" si="20"/>
        <v/>
      </c>
      <c r="U32" s="270" t="str">
        <f t="shared" si="26"/>
        <v/>
      </c>
      <c r="V32" s="126"/>
      <c r="W32" s="344"/>
      <c r="X32" s="268"/>
      <c r="Y32" s="268"/>
      <c r="Z32" s="268"/>
      <c r="AA32" s="268"/>
      <c r="AB32" s="268"/>
      <c r="AC32" s="268"/>
      <c r="AD32" s="98"/>
      <c r="AE32" s="282"/>
      <c r="AF32" s="99"/>
      <c r="AG32" s="269" t="str">
        <f t="shared" si="22"/>
        <v/>
      </c>
      <c r="AH32" s="269" t="str">
        <f t="shared" si="22"/>
        <v/>
      </c>
      <c r="AI32" s="269" t="str">
        <f t="shared" si="22"/>
        <v/>
      </c>
      <c r="AJ32" s="269" t="str">
        <f t="shared" si="22"/>
        <v/>
      </c>
      <c r="AK32" s="269" t="str">
        <f t="shared" si="22"/>
        <v/>
      </c>
      <c r="AL32" s="269" t="str">
        <f t="shared" si="23"/>
        <v/>
      </c>
      <c r="AM32" s="269" t="str">
        <f t="shared" si="24"/>
        <v/>
      </c>
      <c r="AN32" s="269" t="str">
        <f t="shared" si="24"/>
        <v/>
      </c>
    </row>
    <row r="33" spans="1:40" x14ac:dyDescent="0.25">
      <c r="A33" s="270" t="str">
        <f t="shared" si="25"/>
        <v/>
      </c>
      <c r="B33" s="126"/>
      <c r="C33" s="344"/>
      <c r="D33" s="268"/>
      <c r="E33" s="268"/>
      <c r="F33" s="268"/>
      <c r="G33" s="268"/>
      <c r="H33" s="268"/>
      <c r="I33" s="268"/>
      <c r="J33" s="98"/>
      <c r="K33" s="282"/>
      <c r="L33" s="99"/>
      <c r="M33" s="269" t="str">
        <f t="shared" si="20"/>
        <v/>
      </c>
      <c r="N33" s="269" t="str">
        <f t="shared" si="20"/>
        <v/>
      </c>
      <c r="O33" s="269" t="str">
        <f t="shared" si="20"/>
        <v/>
      </c>
      <c r="P33" s="269" t="str">
        <f t="shared" si="20"/>
        <v/>
      </c>
      <c r="Q33" s="269" t="str">
        <f t="shared" si="20"/>
        <v/>
      </c>
      <c r="R33" s="269" t="str">
        <f t="shared" si="21"/>
        <v/>
      </c>
      <c r="S33" s="269" t="str">
        <f t="shared" si="20"/>
        <v/>
      </c>
      <c r="T33" s="269" t="str">
        <f t="shared" si="20"/>
        <v/>
      </c>
      <c r="U33" s="270" t="str">
        <f t="shared" si="26"/>
        <v/>
      </c>
      <c r="V33" s="126"/>
      <c r="W33" s="344"/>
      <c r="X33" s="268"/>
      <c r="Y33" s="268"/>
      <c r="Z33" s="268"/>
      <c r="AA33" s="268"/>
      <c r="AB33" s="268"/>
      <c r="AC33" s="268"/>
      <c r="AD33" s="98"/>
      <c r="AE33" s="282"/>
      <c r="AF33" s="99"/>
      <c r="AG33" s="269" t="str">
        <f t="shared" si="22"/>
        <v/>
      </c>
      <c r="AH33" s="269" t="str">
        <f t="shared" si="22"/>
        <v/>
      </c>
      <c r="AI33" s="269" t="str">
        <f t="shared" si="22"/>
        <v/>
      </c>
      <c r="AJ33" s="269" t="str">
        <f t="shared" si="22"/>
        <v/>
      </c>
      <c r="AK33" s="269" t="str">
        <f t="shared" si="22"/>
        <v/>
      </c>
      <c r="AL33" s="269" t="str">
        <f t="shared" si="23"/>
        <v/>
      </c>
      <c r="AM33" s="269" t="str">
        <f t="shared" si="24"/>
        <v/>
      </c>
      <c r="AN33" s="269" t="str">
        <f t="shared" si="24"/>
        <v/>
      </c>
    </row>
    <row r="34" spans="1:40" x14ac:dyDescent="0.25">
      <c r="A34" s="270" t="str">
        <f t="shared" si="25"/>
        <v/>
      </c>
      <c r="B34" s="126"/>
      <c r="C34" s="344"/>
      <c r="D34" s="268"/>
      <c r="E34" s="268"/>
      <c r="F34" s="268"/>
      <c r="G34" s="268"/>
      <c r="H34" s="268"/>
      <c r="I34" s="268"/>
      <c r="J34" s="98"/>
      <c r="K34" s="282"/>
      <c r="L34" s="99"/>
      <c r="M34" s="269" t="str">
        <f t="shared" si="20"/>
        <v/>
      </c>
      <c r="N34" s="269" t="str">
        <f t="shared" si="20"/>
        <v/>
      </c>
      <c r="O34" s="269" t="str">
        <f t="shared" si="20"/>
        <v/>
      </c>
      <c r="P34" s="269" t="str">
        <f t="shared" si="20"/>
        <v/>
      </c>
      <c r="Q34" s="269" t="str">
        <f t="shared" si="20"/>
        <v/>
      </c>
      <c r="R34" s="269" t="str">
        <f t="shared" si="21"/>
        <v/>
      </c>
      <c r="S34" s="269" t="str">
        <f t="shared" si="20"/>
        <v/>
      </c>
      <c r="T34" s="269" t="str">
        <f t="shared" si="20"/>
        <v/>
      </c>
      <c r="U34" s="270" t="str">
        <f t="shared" si="26"/>
        <v/>
      </c>
      <c r="V34" s="126"/>
      <c r="W34" s="344"/>
      <c r="X34" s="268"/>
      <c r="Y34" s="268"/>
      <c r="Z34" s="268"/>
      <c r="AA34" s="268"/>
      <c r="AB34" s="268"/>
      <c r="AC34" s="268"/>
      <c r="AD34" s="98"/>
      <c r="AE34" s="282"/>
      <c r="AF34" s="99"/>
      <c r="AG34" s="269" t="str">
        <f t="shared" si="22"/>
        <v/>
      </c>
      <c r="AH34" s="269" t="str">
        <f t="shared" si="22"/>
        <v/>
      </c>
      <c r="AI34" s="269" t="str">
        <f t="shared" si="22"/>
        <v/>
      </c>
      <c r="AJ34" s="269" t="str">
        <f t="shared" si="22"/>
        <v/>
      </c>
      <c r="AK34" s="269" t="str">
        <f t="shared" si="22"/>
        <v/>
      </c>
      <c r="AL34" s="269" t="str">
        <f t="shared" si="23"/>
        <v/>
      </c>
      <c r="AM34" s="269" t="str">
        <f t="shared" si="24"/>
        <v/>
      </c>
      <c r="AN34" s="269" t="str">
        <f t="shared" si="24"/>
        <v/>
      </c>
    </row>
    <row r="35" spans="1:40" x14ac:dyDescent="0.25">
      <c r="A35" s="386" t="s">
        <v>24</v>
      </c>
      <c r="B35" s="387"/>
      <c r="C35" s="345"/>
      <c r="D35" s="342" t="str">
        <f t="shared" ref="D35:I35" si="27">IFERROR(M35,"")</f>
        <v/>
      </c>
      <c r="E35" s="129" t="str">
        <f t="shared" si="27"/>
        <v/>
      </c>
      <c r="F35" s="129" t="str">
        <f t="shared" si="27"/>
        <v/>
      </c>
      <c r="G35" s="127" t="str">
        <f t="shared" si="27"/>
        <v/>
      </c>
      <c r="H35" s="127" t="str">
        <f t="shared" si="27"/>
        <v/>
      </c>
      <c r="I35" s="127" t="str">
        <f t="shared" si="27"/>
        <v/>
      </c>
      <c r="J35" s="100" t="str">
        <f t="shared" ref="J35:K35" si="28">IF(ISERROR(S35),"",S35)</f>
        <v/>
      </c>
      <c r="K35" s="283" t="str">
        <f t="shared" si="28"/>
        <v/>
      </c>
      <c r="L35" s="101"/>
      <c r="M35" s="272" t="str">
        <f t="shared" ref="M35:T35" si="29">IF(M29="ERROR","ERROR",IF(M30="ERROR","ERROR",IF(M31="ERROR","ERROR",IF(M32="ERROR","ERROR",IF(M33="ERROR","ERROR",IF(M34="ERROR","ERROR",IF(M29="W","W",IF(M30="W","W",IF(M31="W","W",IF(M32="W","W",IF(M33="W","W",IF(M34="W","W",IF(ISBLANK(D29),IF(ISBLANK(D30),IF(ISBLANK(D31),IF(ISBLANK(D32),IF(ISBLANK(D33),IF(ISBLANK(D34),"",GEOMEAN(M29:M34)),GEOMEAN(M29:M34)),GEOMEAN(M29:M34)),GEOMEAN(M29:M34)),GEOMEAN(M29:M34)),GEOMEAN(M29:M34))))))))))))))</f>
        <v/>
      </c>
      <c r="N35" s="272" t="str">
        <f t="shared" si="29"/>
        <v/>
      </c>
      <c r="O35" s="273" t="str">
        <f t="shared" si="29"/>
        <v/>
      </c>
      <c r="P35" s="273" t="str">
        <f t="shared" si="29"/>
        <v/>
      </c>
      <c r="Q35" s="273" t="str">
        <f t="shared" si="29"/>
        <v/>
      </c>
      <c r="R35" s="272" t="str">
        <f t="shared" si="29"/>
        <v/>
      </c>
      <c r="S35" s="273" t="str">
        <f t="shared" si="29"/>
        <v/>
      </c>
      <c r="T35" s="273" t="str">
        <f t="shared" si="29"/>
        <v/>
      </c>
      <c r="U35" s="386" t="s">
        <v>24</v>
      </c>
      <c r="V35" s="387"/>
      <c r="W35" s="345"/>
      <c r="X35" s="342" t="str">
        <f t="shared" ref="X35:AC35" si="30">IFERROR(AG35,"")</f>
        <v/>
      </c>
      <c r="Y35" s="129" t="str">
        <f t="shared" si="30"/>
        <v/>
      </c>
      <c r="Z35" s="129" t="str">
        <f t="shared" si="30"/>
        <v/>
      </c>
      <c r="AA35" s="127" t="str">
        <f t="shared" si="30"/>
        <v/>
      </c>
      <c r="AB35" s="127" t="str">
        <f t="shared" si="30"/>
        <v/>
      </c>
      <c r="AC35" s="127" t="str">
        <f t="shared" si="30"/>
        <v/>
      </c>
      <c r="AD35" s="100" t="str">
        <f t="shared" ref="AD35:AE35" si="31">IF(ISERROR(AM35),"",AM35)</f>
        <v/>
      </c>
      <c r="AE35" s="283" t="str">
        <f t="shared" si="31"/>
        <v/>
      </c>
      <c r="AF35" s="101"/>
      <c r="AG35" s="272" t="str">
        <f t="shared" ref="AG35:AN35" si="32">IF(AG29="ERROR","ERROR",IF(AG30="ERROR","ERROR",IF(AG31="ERROR","ERROR",IF(AG32="ERROR","ERROR",IF(AG33="ERROR","ERROR",IF(AG34="ERROR","ERROR",IF(AG29="W","W",IF(AG30="W","W",IF(AG31="W","W",IF(AG32="W","W",IF(AG33="W","W",IF(AG34="W","W",IF(ISBLANK(X29),IF(ISBLANK(X30),IF(ISBLANK(X31),IF(ISBLANK(X32),IF(ISBLANK(X33),IF(ISBLANK(X34),"",GEOMEAN(AG29:AG34)),GEOMEAN(AG29:AG34)),GEOMEAN(AG29:AG34)),GEOMEAN(AG29:AG34)),GEOMEAN(AG29:AG34)),GEOMEAN(AG29:AG34))))))))))))))</f>
        <v/>
      </c>
      <c r="AH35" s="272" t="str">
        <f t="shared" si="32"/>
        <v/>
      </c>
      <c r="AI35" s="273" t="str">
        <f t="shared" si="32"/>
        <v/>
      </c>
      <c r="AJ35" s="273" t="str">
        <f t="shared" si="32"/>
        <v/>
      </c>
      <c r="AK35" s="273" t="str">
        <f t="shared" si="32"/>
        <v/>
      </c>
      <c r="AL35" s="272" t="str">
        <f t="shared" si="32"/>
        <v/>
      </c>
      <c r="AM35" s="273" t="str">
        <f t="shared" si="32"/>
        <v/>
      </c>
      <c r="AN35" s="273" t="str">
        <f t="shared" si="32"/>
        <v/>
      </c>
    </row>
    <row r="36" spans="1:40" x14ac:dyDescent="0.25">
      <c r="A36" s="125"/>
      <c r="B36" s="126"/>
      <c r="C36" s="344"/>
      <c r="D36" s="268"/>
      <c r="E36" s="268"/>
      <c r="F36" s="268"/>
      <c r="G36" s="268"/>
      <c r="H36" s="268"/>
      <c r="I36" s="268"/>
      <c r="J36" s="98"/>
      <c r="K36" s="282"/>
      <c r="L36" s="99"/>
      <c r="M36" s="269" t="str">
        <f t="shared" ref="M36:T41" si="33">IF(ISBLANK(D36),"",IF(ISNUMBER(D36),D36,IF(LEFT(D36,2)="NS","",IF(LEFT(D36,3)="ND(",VALUE(MID(D36,4,LEN(D36)-4))/2,IF(LEFT(D36,3)="ND ",VALUE(MID(D36,5,LEN(D36)-5)/2),IF(D36="No Discharge","",IF(D36="W","W","ERROR")))))))</f>
        <v/>
      </c>
      <c r="N36" s="269" t="str">
        <f t="shared" si="33"/>
        <v/>
      </c>
      <c r="O36" s="269" t="str">
        <f t="shared" si="33"/>
        <v/>
      </c>
      <c r="P36" s="269" t="str">
        <f t="shared" si="33"/>
        <v/>
      </c>
      <c r="Q36" s="269" t="str">
        <f t="shared" si="33"/>
        <v/>
      </c>
      <c r="R36" s="269" t="str">
        <f t="shared" ref="R36:R41" si="34">IF(ISBLANK(I36),"",IF(ISNUMBER(I36),I36,IF(LEFT(I36,2)="NS","",IF(LEFT(I36,3)="ND(",VALUE(MID(I36,4,LEN(I36)-4))/2,IF(LEFT(I36,3)="ND ",VALUE(MID(I36,5,LEN(I36)-5)/2),IF(I36="No Discharge","",IF(LEFT(I36,1)="&lt;",VALUE(MID(I36,2,LEN(I36)-1)),IF(LEFT(I36,1)="&gt;",VALUE(MID(I36,2,LEN(I36)-1)),IF(I36="W","W","ERROR")))))))))</f>
        <v/>
      </c>
      <c r="S36" s="269" t="str">
        <f t="shared" si="33"/>
        <v/>
      </c>
      <c r="T36" s="269" t="str">
        <f t="shared" si="33"/>
        <v/>
      </c>
      <c r="U36" s="125"/>
      <c r="V36" s="126"/>
      <c r="W36" s="344"/>
      <c r="X36" s="268"/>
      <c r="Y36" s="268"/>
      <c r="Z36" s="268"/>
      <c r="AA36" s="268"/>
      <c r="AB36" s="268"/>
      <c r="AC36" s="268"/>
      <c r="AD36" s="98"/>
      <c r="AE36" s="282"/>
      <c r="AF36" s="99"/>
      <c r="AG36" s="269" t="str">
        <f t="shared" ref="AG36:AK41" si="35">IF(ISBLANK(X36),"",IF(ISNUMBER(X36),X36,IF(LEFT(X36,2)="NS","",IF(LEFT(X36,3)="ND(",VALUE(MID(X36,4,LEN(X36)-4))/2,IF(LEFT(X36,3)="ND ",VALUE(MID(X36,5,LEN(X36)-5)/2),IF(X36="No Discharge","",IF(X36="W","W","ERROR")))))))</f>
        <v/>
      </c>
      <c r="AH36" s="269" t="str">
        <f t="shared" si="35"/>
        <v/>
      </c>
      <c r="AI36" s="269" t="str">
        <f t="shared" si="35"/>
        <v/>
      </c>
      <c r="AJ36" s="269" t="str">
        <f t="shared" si="35"/>
        <v/>
      </c>
      <c r="AK36" s="269" t="str">
        <f t="shared" si="35"/>
        <v/>
      </c>
      <c r="AL36" s="269" t="str">
        <f t="shared" ref="AL36:AL41" si="36">IF(ISBLANK(AC36),"",IF(ISNUMBER(AC36),AC36,IF(LEFT(AC36,2)="NS","",IF(LEFT(AC36,3)="ND(",VALUE(MID(AC36,4,LEN(AC36)-4))/2,IF(LEFT(AC36,3)="ND ",VALUE(MID(AC36,5,LEN(AC36)-5)/2),IF(AC36="No Discharge","",IF(LEFT(AC36,1)="&lt;",VALUE(MID(AC36,2,LEN(AC36)-1)),IF(LEFT(AC36,1)="&gt;",VALUE(MID(AC36,2,LEN(AC36)-1)),IF(AC36="W","W","ERROR")))))))))</f>
        <v/>
      </c>
      <c r="AM36" s="269" t="str">
        <f t="shared" ref="AM36:AN41" si="37">IF(ISBLANK(AD36),"",IF(ISNUMBER(AD36),AD36,IF(LEFT(AD36,2)="NS","",IF(LEFT(AD36,3)="ND(",VALUE(MID(AD36,4,LEN(AD36)-4))/2,IF(LEFT(AD36,3)="ND ",VALUE(MID(AD36,5,LEN(AD36)-5)/2),IF(AD36="No Discharge","",IF(AD36="W","W","ERROR")))))))</f>
        <v/>
      </c>
      <c r="AN36" s="269" t="str">
        <f t="shared" si="37"/>
        <v/>
      </c>
    </row>
    <row r="37" spans="1:40" x14ac:dyDescent="0.25">
      <c r="A37" s="270" t="str">
        <f>IF(B37="","",A$36)</f>
        <v/>
      </c>
      <c r="B37" s="126"/>
      <c r="C37" s="344"/>
      <c r="D37" s="268"/>
      <c r="E37" s="268"/>
      <c r="F37" s="268"/>
      <c r="G37" s="268"/>
      <c r="H37" s="268"/>
      <c r="I37" s="268"/>
      <c r="J37" s="98"/>
      <c r="K37" s="282"/>
      <c r="L37" s="99"/>
      <c r="M37" s="269" t="str">
        <f t="shared" si="33"/>
        <v/>
      </c>
      <c r="N37" s="269" t="str">
        <f t="shared" si="33"/>
        <v/>
      </c>
      <c r="O37" s="269" t="str">
        <f t="shared" si="33"/>
        <v/>
      </c>
      <c r="P37" s="269" t="str">
        <f t="shared" si="33"/>
        <v/>
      </c>
      <c r="Q37" s="269" t="str">
        <f t="shared" si="33"/>
        <v/>
      </c>
      <c r="R37" s="269" t="str">
        <f t="shared" si="34"/>
        <v/>
      </c>
      <c r="S37" s="269" t="str">
        <f t="shared" si="33"/>
        <v/>
      </c>
      <c r="T37" s="269" t="str">
        <f t="shared" si="33"/>
        <v/>
      </c>
      <c r="U37" s="270" t="str">
        <f>IF(V37="","",U$36)</f>
        <v/>
      </c>
      <c r="V37" s="126"/>
      <c r="W37" s="344"/>
      <c r="X37" s="268"/>
      <c r="Y37" s="268"/>
      <c r="Z37" s="268"/>
      <c r="AA37" s="268"/>
      <c r="AB37" s="268"/>
      <c r="AC37" s="268"/>
      <c r="AD37" s="98"/>
      <c r="AE37" s="282"/>
      <c r="AF37" s="99"/>
      <c r="AG37" s="269" t="str">
        <f t="shared" si="35"/>
        <v/>
      </c>
      <c r="AH37" s="269" t="str">
        <f t="shared" si="35"/>
        <v/>
      </c>
      <c r="AI37" s="269" t="str">
        <f t="shared" si="35"/>
        <v/>
      </c>
      <c r="AJ37" s="269" t="str">
        <f t="shared" si="35"/>
        <v/>
      </c>
      <c r="AK37" s="269" t="str">
        <f t="shared" si="35"/>
        <v/>
      </c>
      <c r="AL37" s="269" t="str">
        <f t="shared" si="36"/>
        <v/>
      </c>
      <c r="AM37" s="269" t="str">
        <f t="shared" si="37"/>
        <v/>
      </c>
      <c r="AN37" s="269" t="str">
        <f t="shared" si="37"/>
        <v/>
      </c>
    </row>
    <row r="38" spans="1:40" x14ac:dyDescent="0.25">
      <c r="A38" s="270" t="str">
        <f>IF(B38="","",A$36)</f>
        <v/>
      </c>
      <c r="B38" s="126"/>
      <c r="C38" s="344"/>
      <c r="D38" s="268"/>
      <c r="E38" s="268"/>
      <c r="F38" s="268"/>
      <c r="G38" s="268"/>
      <c r="H38" s="268"/>
      <c r="I38" s="268"/>
      <c r="J38" s="98"/>
      <c r="K38" s="282"/>
      <c r="L38" s="99"/>
      <c r="M38" s="269" t="str">
        <f t="shared" si="33"/>
        <v/>
      </c>
      <c r="N38" s="269" t="str">
        <f t="shared" si="33"/>
        <v/>
      </c>
      <c r="O38" s="269" t="str">
        <f t="shared" si="33"/>
        <v/>
      </c>
      <c r="P38" s="269" t="str">
        <f t="shared" si="33"/>
        <v/>
      </c>
      <c r="Q38" s="269" t="str">
        <f t="shared" si="33"/>
        <v/>
      </c>
      <c r="R38" s="269" t="str">
        <f t="shared" si="34"/>
        <v/>
      </c>
      <c r="S38" s="269" t="str">
        <f t="shared" si="33"/>
        <v/>
      </c>
      <c r="T38" s="269" t="str">
        <f t="shared" si="33"/>
        <v/>
      </c>
      <c r="U38" s="270" t="str">
        <f>IF(V38="","",U$36)</f>
        <v/>
      </c>
      <c r="V38" s="126"/>
      <c r="W38" s="344"/>
      <c r="X38" s="268"/>
      <c r="Y38" s="268"/>
      <c r="Z38" s="268"/>
      <c r="AA38" s="268"/>
      <c r="AB38" s="268"/>
      <c r="AC38" s="268"/>
      <c r="AD38" s="98"/>
      <c r="AE38" s="282"/>
      <c r="AF38" s="99"/>
      <c r="AG38" s="269" t="str">
        <f t="shared" si="35"/>
        <v/>
      </c>
      <c r="AH38" s="269" t="str">
        <f t="shared" si="35"/>
        <v/>
      </c>
      <c r="AI38" s="269" t="str">
        <f t="shared" si="35"/>
        <v/>
      </c>
      <c r="AJ38" s="269" t="str">
        <f t="shared" si="35"/>
        <v/>
      </c>
      <c r="AK38" s="269" t="str">
        <f t="shared" si="35"/>
        <v/>
      </c>
      <c r="AL38" s="269" t="str">
        <f t="shared" si="36"/>
        <v/>
      </c>
      <c r="AM38" s="269" t="str">
        <f t="shared" si="37"/>
        <v/>
      </c>
      <c r="AN38" s="269" t="str">
        <f t="shared" si="37"/>
        <v/>
      </c>
    </row>
    <row r="39" spans="1:40" x14ac:dyDescent="0.25">
      <c r="A39" s="270" t="str">
        <f>IF(B39="","",A$36)</f>
        <v/>
      </c>
      <c r="B39" s="126"/>
      <c r="C39" s="344"/>
      <c r="D39" s="268"/>
      <c r="E39" s="268"/>
      <c r="F39" s="268"/>
      <c r="G39" s="268"/>
      <c r="H39" s="268"/>
      <c r="I39" s="268"/>
      <c r="J39" s="98"/>
      <c r="K39" s="282"/>
      <c r="L39" s="99"/>
      <c r="M39" s="269" t="str">
        <f t="shared" si="33"/>
        <v/>
      </c>
      <c r="N39" s="269" t="str">
        <f t="shared" si="33"/>
        <v/>
      </c>
      <c r="O39" s="269" t="str">
        <f t="shared" si="33"/>
        <v/>
      </c>
      <c r="P39" s="269" t="str">
        <f t="shared" si="33"/>
        <v/>
      </c>
      <c r="Q39" s="269" t="str">
        <f t="shared" si="33"/>
        <v/>
      </c>
      <c r="R39" s="269" t="str">
        <f t="shared" si="34"/>
        <v/>
      </c>
      <c r="S39" s="269" t="str">
        <f t="shared" si="33"/>
        <v/>
      </c>
      <c r="T39" s="269" t="str">
        <f t="shared" si="33"/>
        <v/>
      </c>
      <c r="U39" s="270" t="str">
        <f>IF(V39="","",U$36)</f>
        <v/>
      </c>
      <c r="V39" s="126"/>
      <c r="W39" s="344"/>
      <c r="X39" s="268"/>
      <c r="Y39" s="268"/>
      <c r="Z39" s="268"/>
      <c r="AA39" s="268"/>
      <c r="AB39" s="268"/>
      <c r="AC39" s="268"/>
      <c r="AD39" s="98"/>
      <c r="AE39" s="282"/>
      <c r="AF39" s="99"/>
      <c r="AG39" s="269" t="str">
        <f t="shared" si="35"/>
        <v/>
      </c>
      <c r="AH39" s="269" t="str">
        <f t="shared" si="35"/>
        <v/>
      </c>
      <c r="AI39" s="269" t="str">
        <f t="shared" si="35"/>
        <v/>
      </c>
      <c r="AJ39" s="269" t="str">
        <f t="shared" si="35"/>
        <v/>
      </c>
      <c r="AK39" s="269" t="str">
        <f t="shared" si="35"/>
        <v/>
      </c>
      <c r="AL39" s="269" t="str">
        <f t="shared" si="36"/>
        <v/>
      </c>
      <c r="AM39" s="269" t="str">
        <f t="shared" si="37"/>
        <v/>
      </c>
      <c r="AN39" s="269" t="str">
        <f t="shared" si="37"/>
        <v/>
      </c>
    </row>
    <row r="40" spans="1:40" x14ac:dyDescent="0.25">
      <c r="A40" s="270" t="str">
        <f>IF(B40="","",A$36)</f>
        <v/>
      </c>
      <c r="B40" s="126"/>
      <c r="C40" s="344"/>
      <c r="D40" s="268"/>
      <c r="E40" s="268"/>
      <c r="F40" s="268"/>
      <c r="G40" s="268"/>
      <c r="H40" s="268"/>
      <c r="I40" s="268"/>
      <c r="J40" s="98"/>
      <c r="K40" s="282"/>
      <c r="L40" s="99"/>
      <c r="M40" s="269" t="str">
        <f t="shared" si="33"/>
        <v/>
      </c>
      <c r="N40" s="269" t="str">
        <f t="shared" si="33"/>
        <v/>
      </c>
      <c r="O40" s="269" t="str">
        <f t="shared" si="33"/>
        <v/>
      </c>
      <c r="P40" s="269" t="str">
        <f t="shared" si="33"/>
        <v/>
      </c>
      <c r="Q40" s="269" t="str">
        <f t="shared" si="33"/>
        <v/>
      </c>
      <c r="R40" s="269" t="str">
        <f t="shared" si="34"/>
        <v/>
      </c>
      <c r="S40" s="269" t="str">
        <f t="shared" si="33"/>
        <v/>
      </c>
      <c r="T40" s="269" t="str">
        <f t="shared" si="33"/>
        <v/>
      </c>
      <c r="U40" s="270" t="str">
        <f>IF(V40="","",U$36)</f>
        <v/>
      </c>
      <c r="V40" s="126"/>
      <c r="W40" s="344"/>
      <c r="X40" s="268"/>
      <c r="Y40" s="268"/>
      <c r="Z40" s="268"/>
      <c r="AA40" s="268"/>
      <c r="AB40" s="268"/>
      <c r="AC40" s="268"/>
      <c r="AD40" s="98"/>
      <c r="AE40" s="282"/>
      <c r="AF40" s="99"/>
      <c r="AG40" s="269" t="str">
        <f t="shared" si="35"/>
        <v/>
      </c>
      <c r="AH40" s="269" t="str">
        <f t="shared" si="35"/>
        <v/>
      </c>
      <c r="AI40" s="269" t="str">
        <f t="shared" si="35"/>
        <v/>
      </c>
      <c r="AJ40" s="269" t="str">
        <f t="shared" si="35"/>
        <v/>
      </c>
      <c r="AK40" s="269" t="str">
        <f t="shared" si="35"/>
        <v/>
      </c>
      <c r="AL40" s="269" t="str">
        <f t="shared" si="36"/>
        <v/>
      </c>
      <c r="AM40" s="269" t="str">
        <f t="shared" si="37"/>
        <v/>
      </c>
      <c r="AN40" s="269" t="str">
        <f t="shared" si="37"/>
        <v/>
      </c>
    </row>
    <row r="41" spans="1:40" x14ac:dyDescent="0.25">
      <c r="A41" s="270" t="str">
        <f>IF(B41="","",A$36)</f>
        <v/>
      </c>
      <c r="B41" s="126"/>
      <c r="C41" s="344"/>
      <c r="D41" s="268"/>
      <c r="E41" s="268"/>
      <c r="F41" s="268"/>
      <c r="G41" s="268"/>
      <c r="H41" s="268"/>
      <c r="I41" s="268"/>
      <c r="J41" s="98"/>
      <c r="K41" s="282"/>
      <c r="L41" s="99"/>
      <c r="M41" s="269" t="str">
        <f t="shared" si="33"/>
        <v/>
      </c>
      <c r="N41" s="269" t="str">
        <f t="shared" si="33"/>
        <v/>
      </c>
      <c r="O41" s="269" t="str">
        <f t="shared" si="33"/>
        <v/>
      </c>
      <c r="P41" s="269" t="str">
        <f t="shared" si="33"/>
        <v/>
      </c>
      <c r="Q41" s="269" t="str">
        <f t="shared" si="33"/>
        <v/>
      </c>
      <c r="R41" s="269" t="str">
        <f t="shared" si="34"/>
        <v/>
      </c>
      <c r="S41" s="269" t="str">
        <f t="shared" si="33"/>
        <v/>
      </c>
      <c r="T41" s="269" t="str">
        <f t="shared" si="33"/>
        <v/>
      </c>
      <c r="U41" s="270" t="str">
        <f>IF(V41="","",U$36)</f>
        <v/>
      </c>
      <c r="V41" s="126"/>
      <c r="W41" s="344"/>
      <c r="X41" s="268"/>
      <c r="Y41" s="268"/>
      <c r="Z41" s="268"/>
      <c r="AA41" s="268"/>
      <c r="AB41" s="268"/>
      <c r="AC41" s="268"/>
      <c r="AD41" s="98"/>
      <c r="AE41" s="282"/>
      <c r="AF41" s="99"/>
      <c r="AG41" s="269" t="str">
        <f t="shared" si="35"/>
        <v/>
      </c>
      <c r="AH41" s="269" t="str">
        <f t="shared" si="35"/>
        <v/>
      </c>
      <c r="AI41" s="269" t="str">
        <f t="shared" si="35"/>
        <v/>
      </c>
      <c r="AJ41" s="269" t="str">
        <f t="shared" si="35"/>
        <v/>
      </c>
      <c r="AK41" s="269" t="str">
        <f t="shared" si="35"/>
        <v/>
      </c>
      <c r="AL41" s="269" t="str">
        <f t="shared" si="36"/>
        <v/>
      </c>
      <c r="AM41" s="269" t="str">
        <f t="shared" si="37"/>
        <v/>
      </c>
      <c r="AN41" s="269" t="str">
        <f t="shared" si="37"/>
        <v/>
      </c>
    </row>
    <row r="42" spans="1:40" x14ac:dyDescent="0.25">
      <c r="A42" s="386" t="s">
        <v>24</v>
      </c>
      <c r="B42" s="387"/>
      <c r="C42" s="195"/>
      <c r="D42" s="342" t="str">
        <f t="shared" ref="D42:I42" si="38">IFERROR(M42,"")</f>
        <v/>
      </c>
      <c r="E42" s="129" t="str">
        <f t="shared" si="38"/>
        <v/>
      </c>
      <c r="F42" s="129" t="str">
        <f t="shared" si="38"/>
        <v/>
      </c>
      <c r="G42" s="127" t="str">
        <f t="shared" si="38"/>
        <v/>
      </c>
      <c r="H42" s="127" t="str">
        <f t="shared" si="38"/>
        <v/>
      </c>
      <c r="I42" s="127" t="str">
        <f t="shared" si="38"/>
        <v/>
      </c>
      <c r="J42" s="100" t="str">
        <f t="shared" ref="J42:K42" si="39">IF(ISERROR(S42),"",S42)</f>
        <v/>
      </c>
      <c r="K42" s="283" t="str">
        <f t="shared" si="39"/>
        <v/>
      </c>
      <c r="L42" s="101"/>
      <c r="M42" s="272" t="str">
        <f t="shared" ref="M42:T42" si="40">IF(M36="ERROR","ERROR",IF(M37="ERROR","ERROR",IF(M38="ERROR","ERROR",IF(M39="ERROR","ERROR",IF(M40="ERROR","ERROR",IF(M41="ERROR","ERROR",IF(M36="W","W",IF(M37="W","W",IF(M38="W","W",IF(M39="W","W",IF(M40="W","W",IF(M41="W","W",IF(ISBLANK(D36),IF(ISBLANK(D37),IF(ISBLANK(D38),IF(ISBLANK(D39),IF(ISBLANK(D40),IF(ISBLANK(D41),"",GEOMEAN(M36:M41)),GEOMEAN(M36:M41)),GEOMEAN(M36:M41)),GEOMEAN(M36:M41)),GEOMEAN(M36:M41)),GEOMEAN(M36:M41))))))))))))))</f>
        <v/>
      </c>
      <c r="N42" s="272" t="str">
        <f t="shared" si="40"/>
        <v/>
      </c>
      <c r="O42" s="273" t="str">
        <f t="shared" si="40"/>
        <v/>
      </c>
      <c r="P42" s="273" t="str">
        <f t="shared" si="40"/>
        <v/>
      </c>
      <c r="Q42" s="273" t="str">
        <f t="shared" si="40"/>
        <v/>
      </c>
      <c r="R42" s="272" t="str">
        <f t="shared" si="40"/>
        <v/>
      </c>
      <c r="S42" s="273" t="str">
        <f t="shared" si="40"/>
        <v/>
      </c>
      <c r="T42" s="273" t="str">
        <f t="shared" si="40"/>
        <v/>
      </c>
      <c r="U42" s="386" t="s">
        <v>24</v>
      </c>
      <c r="V42" s="387"/>
      <c r="W42" s="195"/>
      <c r="X42" s="342" t="str">
        <f t="shared" ref="X42:AC42" si="41">IFERROR(AG42,"")</f>
        <v/>
      </c>
      <c r="Y42" s="129" t="str">
        <f t="shared" si="41"/>
        <v/>
      </c>
      <c r="Z42" s="129" t="str">
        <f t="shared" si="41"/>
        <v/>
      </c>
      <c r="AA42" s="127" t="str">
        <f t="shared" si="41"/>
        <v/>
      </c>
      <c r="AB42" s="127" t="str">
        <f t="shared" si="41"/>
        <v/>
      </c>
      <c r="AC42" s="127" t="str">
        <f t="shared" si="41"/>
        <v/>
      </c>
      <c r="AD42" s="100" t="str">
        <f t="shared" ref="AD42:AE42" si="42">IF(ISERROR(AM42),"",AM42)</f>
        <v/>
      </c>
      <c r="AE42" s="283" t="str">
        <f t="shared" si="42"/>
        <v/>
      </c>
      <c r="AF42" s="101"/>
      <c r="AG42" s="272" t="str">
        <f t="shared" ref="AG42:AN42" si="43">IF(AG36="ERROR","ERROR",IF(AG37="ERROR","ERROR",IF(AG38="ERROR","ERROR",IF(AG39="ERROR","ERROR",IF(AG40="ERROR","ERROR",IF(AG41="ERROR","ERROR",IF(AG36="W","W",IF(AG37="W","W",IF(AG38="W","W",IF(AG39="W","W",IF(AG40="W","W",IF(AG41="W","W",IF(ISBLANK(X36),IF(ISBLANK(X37),IF(ISBLANK(X38),IF(ISBLANK(X39),IF(ISBLANK(X40),IF(ISBLANK(X41),"",GEOMEAN(AG36:AG41)),GEOMEAN(AG36:AG41)),GEOMEAN(AG36:AG41)),GEOMEAN(AG36:AG41)),GEOMEAN(AG36:AG41)),GEOMEAN(AG36:AG41))))))))))))))</f>
        <v/>
      </c>
      <c r="AH42" s="272" t="str">
        <f t="shared" si="43"/>
        <v/>
      </c>
      <c r="AI42" s="273" t="str">
        <f t="shared" si="43"/>
        <v/>
      </c>
      <c r="AJ42" s="273" t="str">
        <f t="shared" si="43"/>
        <v/>
      </c>
      <c r="AK42" s="273" t="str">
        <f t="shared" si="43"/>
        <v/>
      </c>
      <c r="AL42" s="272" t="str">
        <f t="shared" si="43"/>
        <v/>
      </c>
      <c r="AM42" s="273" t="str">
        <f t="shared" si="43"/>
        <v/>
      </c>
      <c r="AN42" s="273" t="str">
        <f t="shared" si="43"/>
        <v/>
      </c>
    </row>
    <row r="43" spans="1:40" x14ac:dyDescent="0.25">
      <c r="A43" s="30"/>
      <c r="B43" s="274" t="str">
        <f>IF([1]General!$F$17="Select","You must select if your receiving water is impaired for pH in the 'General' tab",IF(C45="OOPS","You must select a basin in the 'General' tab.",""))</f>
        <v>You must select if your receiving water is impaired for pH in the 'General' tab</v>
      </c>
      <c r="C43" s="278"/>
      <c r="D43" s="279"/>
      <c r="E43" s="280"/>
      <c r="F43" s="280"/>
      <c r="G43" s="33"/>
      <c r="H43" s="33"/>
      <c r="I43" s="284"/>
      <c r="J43" s="412"/>
      <c r="K43" s="413"/>
      <c r="L43" s="414"/>
      <c r="M43" s="121"/>
      <c r="N43" s="121"/>
      <c r="O43" s="121"/>
      <c r="P43" s="121"/>
      <c r="Q43" s="121"/>
      <c r="R43" s="121"/>
      <c r="S43" s="103"/>
      <c r="T43" s="103"/>
      <c r="U43" s="30"/>
      <c r="V43" s="274" t="str">
        <f>IF([1]General!$F$17="Select","You must select if your receiving water is impaired for pH in the 'General' tab",IF(W45="OOPS","You must select a basin in the 'General' tab.",""))</f>
        <v>You must select if your receiving water is impaired for pH in the 'General' tab</v>
      </c>
      <c r="W43" s="278"/>
      <c r="X43" s="279"/>
      <c r="Y43" s="280"/>
      <c r="Z43" s="280"/>
      <c r="AA43" s="33"/>
      <c r="AB43" s="33"/>
      <c r="AC43" s="284"/>
      <c r="AD43" s="412"/>
      <c r="AE43" s="413"/>
      <c r="AF43" s="414"/>
      <c r="AG43" s="121"/>
      <c r="AH43" s="121"/>
      <c r="AI43" s="121"/>
      <c r="AJ43" s="121"/>
      <c r="AK43" s="121"/>
      <c r="AL43" s="121"/>
      <c r="AM43" s="103"/>
      <c r="AN43" s="103"/>
    </row>
    <row r="44" spans="1:40" ht="13.8" customHeight="1" x14ac:dyDescent="0.25">
      <c r="A44" s="390" t="s">
        <v>120</v>
      </c>
      <c r="B44" s="391"/>
      <c r="C44" s="233" t="s">
        <v>26</v>
      </c>
      <c r="D44" s="235">
        <v>1.4999999999999999E-2</v>
      </c>
      <c r="E44" s="236">
        <v>0.24</v>
      </c>
      <c r="F44" s="236">
        <v>0.24</v>
      </c>
      <c r="G44" s="234">
        <v>30</v>
      </c>
      <c r="H44" s="234"/>
      <c r="I44" s="234"/>
      <c r="J44" s="98"/>
      <c r="K44" s="282"/>
      <c r="L44" s="99"/>
      <c r="N44" s="105"/>
      <c r="O44" s="105"/>
      <c r="P44" s="105"/>
      <c r="Q44" s="105"/>
      <c r="R44" s="103"/>
      <c r="S44" s="103"/>
      <c r="T44" s="103"/>
      <c r="U44" s="390" t="s">
        <v>120</v>
      </c>
      <c r="V44" s="391"/>
      <c r="W44" s="233" t="s">
        <v>26</v>
      </c>
      <c r="X44" s="235">
        <v>1.4999999999999999E-2</v>
      </c>
      <c r="Y44" s="236">
        <v>0.24</v>
      </c>
      <c r="Z44" s="236">
        <v>0.24</v>
      </c>
      <c r="AA44" s="234">
        <v>30</v>
      </c>
      <c r="AB44" s="234"/>
      <c r="AC44" s="234"/>
      <c r="AD44" s="98"/>
      <c r="AE44" s="282"/>
      <c r="AF44" s="99"/>
      <c r="AH44" s="105"/>
      <c r="AI44" s="105"/>
      <c r="AJ44" s="105"/>
      <c r="AK44" s="105"/>
      <c r="AL44" s="103"/>
      <c r="AM44" s="103"/>
      <c r="AN44" s="103"/>
    </row>
    <row r="45" spans="1:40" ht="13.8" customHeight="1" x14ac:dyDescent="0.25">
      <c r="A45" s="390" t="str">
        <f>'[1]Columbia Slough'!$A$45</f>
        <v>303(d) Limits</v>
      </c>
      <c r="B45" s="391"/>
      <c r="C45" s="233" t="str">
        <f>IF([1]General!$F$17="Yes",VLOOKUP([1]General!$C$18,[1]setup!$G$2:$H$37,2,FALSE),IF([1]General!$F$17="No","","OOPS"))</f>
        <v>OOPS</v>
      </c>
      <c r="D45" s="235">
        <v>1.4999999999999999E-2</v>
      </c>
      <c r="E45" s="235">
        <v>1.7000000000000001E-2</v>
      </c>
      <c r="F45" s="236">
        <v>4.1000000000000002E-2</v>
      </c>
      <c r="G45" s="234"/>
      <c r="H45" s="212">
        <v>406</v>
      </c>
      <c r="I45" s="212">
        <f>'[1]Columbia Slough'!$K$45</f>
        <v>10</v>
      </c>
      <c r="J45" s="106"/>
      <c r="K45" s="107"/>
      <c r="L45" s="108"/>
      <c r="N45" s="105"/>
      <c r="O45" s="105"/>
      <c r="P45" s="105"/>
      <c r="Q45" s="105"/>
      <c r="R45" s="103"/>
      <c r="S45" s="103"/>
      <c r="T45" s="103"/>
      <c r="U45" s="390" t="str">
        <f>'[1]Columbia Slough'!$A$45</f>
        <v>303(d) Limits</v>
      </c>
      <c r="V45" s="391"/>
      <c r="W45" s="233" t="str">
        <f>IF([1]General!$F$17="Yes",VLOOKUP([1]General!$C$18,[1]setup!$G$2:$H$37,2,FALSE),IF([1]General!$F$17="No","","OOPS"))</f>
        <v>OOPS</v>
      </c>
      <c r="X45" s="235">
        <v>1.4999999999999999E-2</v>
      </c>
      <c r="Y45" s="235">
        <v>1.7000000000000001E-2</v>
      </c>
      <c r="Z45" s="236">
        <v>4.1000000000000002E-2</v>
      </c>
      <c r="AA45" s="234"/>
      <c r="AB45" s="212">
        <v>406</v>
      </c>
      <c r="AC45" s="212">
        <f>'[1]Columbia Slough'!$K$45</f>
        <v>10</v>
      </c>
      <c r="AD45" s="106"/>
      <c r="AE45" s="107"/>
      <c r="AF45" s="108"/>
      <c r="AH45" s="105"/>
      <c r="AI45" s="105"/>
      <c r="AJ45" s="105"/>
      <c r="AK45" s="105"/>
      <c r="AL45" s="103"/>
      <c r="AM45" s="103"/>
      <c r="AN45" s="103"/>
    </row>
    <row r="46" spans="1:40" ht="46.2" customHeight="1" x14ac:dyDescent="0.25">
      <c r="A46" s="28"/>
      <c r="B46" s="28"/>
      <c r="C46" s="28"/>
      <c r="D46" s="28"/>
      <c r="E46" s="28"/>
      <c r="F46" s="28"/>
      <c r="G46" s="28"/>
      <c r="H46" s="28"/>
      <c r="I46" s="28"/>
      <c r="J46" s="28"/>
      <c r="K46" s="124"/>
      <c r="L46" s="28"/>
      <c r="N46" s="105"/>
      <c r="O46" s="105"/>
      <c r="P46" s="105"/>
      <c r="Q46" s="105"/>
      <c r="R46" s="103"/>
      <c r="S46" s="103"/>
      <c r="T46" s="103"/>
      <c r="U46" s="105"/>
      <c r="V46" s="105"/>
      <c r="W46" s="105"/>
    </row>
    <row r="47" spans="1:40" ht="3" customHeight="1" x14ac:dyDescent="0.25">
      <c r="N47" s="105"/>
      <c r="O47" s="105"/>
      <c r="P47" s="105"/>
      <c r="Q47" s="105"/>
      <c r="R47" s="103"/>
      <c r="S47" s="103"/>
      <c r="T47" s="103"/>
    </row>
    <row r="48" spans="1:40" ht="20.399999999999999" customHeight="1" x14ac:dyDescent="0.25">
      <c r="B48" s="71"/>
      <c r="G48" s="71"/>
      <c r="H48" s="71"/>
      <c r="I48" s="71"/>
      <c r="J48" s="71"/>
      <c r="K48" s="191" t="s">
        <v>9</v>
      </c>
      <c r="L48" s="18"/>
      <c r="N48" s="18"/>
      <c r="V48" s="71"/>
      <c r="AA48" s="71"/>
      <c r="AB48" s="71"/>
      <c r="AC48" s="71"/>
      <c r="AD48" s="71"/>
      <c r="AE48" s="191" t="s">
        <v>9</v>
      </c>
      <c r="AF48" s="18"/>
      <c r="AH48" s="18"/>
    </row>
    <row r="49" spans="1:40" ht="17.399999999999999" customHeight="1" x14ac:dyDescent="0.25">
      <c r="B49" s="71" t="s">
        <v>52</v>
      </c>
      <c r="C49" s="263"/>
      <c r="D49" s="263"/>
      <c r="G49" s="71"/>
      <c r="H49" s="71"/>
      <c r="I49" s="355" t="s">
        <v>30</v>
      </c>
      <c r="J49" s="355"/>
      <c r="K49" s="355"/>
      <c r="L49" s="19"/>
      <c r="N49" s="60"/>
      <c r="Q49" s="7"/>
      <c r="T49" s="7"/>
      <c r="V49" s="71" t="s">
        <v>52</v>
      </c>
      <c r="W49" s="263"/>
      <c r="X49" s="263"/>
      <c r="AA49" s="71"/>
      <c r="AB49" s="71"/>
      <c r="AC49" s="355" t="s">
        <v>30</v>
      </c>
      <c r="AD49" s="355"/>
      <c r="AE49" s="355"/>
      <c r="AF49" s="19"/>
      <c r="AH49" s="60"/>
      <c r="AK49" s="7"/>
      <c r="AN49" s="7"/>
    </row>
    <row r="50" spans="1:40" ht="13.5" customHeight="1" x14ac:dyDescent="0.25">
      <c r="B50" s="263" t="s">
        <v>8</v>
      </c>
      <c r="C50" s="263"/>
      <c r="D50" s="263"/>
      <c r="G50" s="71"/>
      <c r="H50" s="71"/>
      <c r="I50" s="355"/>
      <c r="J50" s="355"/>
      <c r="K50" s="355"/>
      <c r="L50" s="19"/>
      <c r="M50" s="19"/>
      <c r="N50" s="60"/>
      <c r="Q50" s="61"/>
      <c r="T50" s="61"/>
      <c r="V50" s="263" t="s">
        <v>8</v>
      </c>
      <c r="W50" s="263"/>
      <c r="X50" s="263"/>
      <c r="AA50" s="71"/>
      <c r="AB50" s="71"/>
      <c r="AC50" s="355"/>
      <c r="AD50" s="355"/>
      <c r="AE50" s="355"/>
      <c r="AF50" s="19"/>
      <c r="AG50" s="19"/>
      <c r="AH50" s="60"/>
      <c r="AK50" s="61"/>
      <c r="AN50" s="61"/>
    </row>
    <row r="51" spans="1:40" x14ac:dyDescent="0.25">
      <c r="B51" s="20"/>
      <c r="G51" s="113" t="s">
        <v>82</v>
      </c>
      <c r="H51" s="114"/>
      <c r="I51" s="175"/>
      <c r="J51" s="114"/>
      <c r="K51" s="115"/>
      <c r="M51" s="21"/>
      <c r="N51" s="21"/>
      <c r="Q51" s="8"/>
      <c r="T51" s="8"/>
      <c r="V51" s="20"/>
      <c r="AA51" s="113" t="s">
        <v>82</v>
      </c>
      <c r="AB51" s="114"/>
      <c r="AC51" s="175"/>
      <c r="AD51" s="114"/>
      <c r="AE51" s="115"/>
      <c r="AG51" s="21"/>
      <c r="AH51" s="21"/>
      <c r="AK51" s="8"/>
      <c r="AN51" s="8"/>
    </row>
    <row r="52" spans="1:40" x14ac:dyDescent="0.25">
      <c r="B52" s="20"/>
      <c r="G52" s="163" t="str">
        <f>"Legal Name: "&amp;[1]General!D$12</f>
        <v xml:space="preserve">Legal Name: </v>
      </c>
      <c r="H52" s="264"/>
      <c r="I52" s="265"/>
      <c r="J52" s="264"/>
      <c r="K52" s="116"/>
      <c r="L52" s="22"/>
      <c r="N52" s="22"/>
      <c r="T52" s="8"/>
      <c r="V52" s="20"/>
      <c r="AA52" s="163" t="str">
        <f>"Legal Name: "&amp;[1]General!X$12</f>
        <v xml:space="preserve">Legal Name: </v>
      </c>
      <c r="AB52" s="264"/>
      <c r="AC52" s="265"/>
      <c r="AD52" s="264"/>
      <c r="AE52" s="116"/>
      <c r="AF52" s="22"/>
      <c r="AH52" s="22"/>
      <c r="AN52" s="8"/>
    </row>
    <row r="53" spans="1:40" x14ac:dyDescent="0.25">
      <c r="B53" s="8"/>
      <c r="G53" s="164" t="str">
        <f>"DEQ File No: "&amp;[1]General!K$12</f>
        <v xml:space="preserve">DEQ File No: </v>
      </c>
      <c r="H53" s="117"/>
      <c r="I53" s="176"/>
      <c r="J53" s="117"/>
      <c r="K53" s="118"/>
      <c r="L53" s="23"/>
      <c r="N53" s="23"/>
      <c r="Q53" s="4"/>
      <c r="T53" s="4"/>
      <c r="V53" s="8"/>
      <c r="AA53" s="164" t="str">
        <f>"DEQ File No: "&amp;[1]General!AE$12</f>
        <v xml:space="preserve">DEQ File No: </v>
      </c>
      <c r="AB53" s="117"/>
      <c r="AC53" s="176"/>
      <c r="AD53" s="117"/>
      <c r="AE53" s="118"/>
      <c r="AF53" s="23"/>
      <c r="AH53" s="23"/>
      <c r="AK53" s="4"/>
      <c r="AN53" s="4"/>
    </row>
    <row r="54" spans="1:40" ht="7.5" customHeight="1" x14ac:dyDescent="0.25">
      <c r="P54" s="5"/>
      <c r="S54" s="5"/>
      <c r="AJ54" s="5"/>
      <c r="AM54" s="5"/>
    </row>
    <row r="55" spans="1:40" ht="3.75" hidden="1" customHeight="1" x14ac:dyDescent="0.25">
      <c r="A55" s="24"/>
      <c r="B55" s="24"/>
      <c r="C55" s="24"/>
      <c r="D55" s="24"/>
      <c r="E55" s="24"/>
      <c r="F55" s="24"/>
      <c r="G55" s="24"/>
      <c r="H55" s="24"/>
      <c r="I55" s="24"/>
      <c r="J55" s="24"/>
      <c r="K55" s="24"/>
      <c r="L55" s="24"/>
      <c r="U55" s="24"/>
      <c r="V55" s="24"/>
      <c r="W55" s="24"/>
      <c r="X55" s="24"/>
      <c r="Y55" s="24"/>
      <c r="Z55" s="24"/>
      <c r="AA55" s="24"/>
      <c r="AB55" s="24"/>
      <c r="AC55" s="24"/>
      <c r="AD55" s="24"/>
      <c r="AE55" s="24"/>
      <c r="AF55" s="24"/>
    </row>
    <row r="56" spans="1:40" ht="15" customHeight="1" x14ac:dyDescent="0.25">
      <c r="A56" s="197" t="str">
        <f>'[1]Columbia Slough'!$A$9</f>
        <v xml:space="preserve">Instructions: </v>
      </c>
      <c r="B56" s="202"/>
      <c r="C56" s="202"/>
      <c r="D56" s="202"/>
      <c r="E56" s="202"/>
      <c r="F56" s="202"/>
      <c r="G56" s="202"/>
      <c r="H56" s="202"/>
      <c r="I56" s="202"/>
      <c r="J56" s="202"/>
      <c r="K56" s="202"/>
      <c r="L56" s="203"/>
      <c r="M56" s="266"/>
      <c r="P56" s="5"/>
      <c r="S56" s="5"/>
      <c r="U56" s="197" t="str">
        <f>'[1]Columbia Slough'!$A$9</f>
        <v xml:space="preserve">Instructions: </v>
      </c>
      <c r="V56" s="202"/>
      <c r="W56" s="202"/>
      <c r="X56" s="202"/>
      <c r="Y56" s="202"/>
      <c r="Z56" s="202"/>
      <c r="AA56" s="202"/>
      <c r="AB56" s="202"/>
      <c r="AC56" s="202"/>
      <c r="AD56" s="202"/>
      <c r="AE56" s="202"/>
      <c r="AF56" s="203"/>
      <c r="AG56" s="266"/>
      <c r="AJ56" s="5"/>
      <c r="AM56" s="5"/>
    </row>
    <row r="57" spans="1:40" ht="79.2" customHeight="1" x14ac:dyDescent="0.25">
      <c r="A57" s="385" t="str">
        <f>'[1]Columbia Slough'!$A$10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57" s="364">
        <f>'[1]Columbia Slough'!B57</f>
        <v>0</v>
      </c>
      <c r="C57" s="364">
        <f>'[1]Columbia Slough'!C57</f>
        <v>0</v>
      </c>
      <c r="D57" s="364">
        <f>'[1]Columbia Slough'!D57</f>
        <v>0</v>
      </c>
      <c r="E57" s="364">
        <f>'[1]Columbia Slough'!E57</f>
        <v>0</v>
      </c>
      <c r="F57" s="364">
        <f>'[1]Columbia Slough'!F57</f>
        <v>0</v>
      </c>
      <c r="G57" s="364">
        <f>'[1]Columbia Slough'!G57</f>
        <v>0</v>
      </c>
      <c r="H57" s="364">
        <f>'[1]Columbia Slough'!H57</f>
        <v>0</v>
      </c>
      <c r="I57" s="364">
        <f>'[1]Columbia Slough'!I57</f>
        <v>0</v>
      </c>
      <c r="J57" s="364">
        <f>'[1]Columbia Slough'!J57</f>
        <v>0</v>
      </c>
      <c r="K57" s="364">
        <f>'[1]Columbia Slough'!K57</f>
        <v>0</v>
      </c>
      <c r="L57" s="411">
        <f>'[1]Columbia Slough'!L57</f>
        <v>0</v>
      </c>
      <c r="M57" s="266"/>
      <c r="U57" s="385" t="str">
        <f>'[1]Columbia Slough'!$A$10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V57" s="364">
        <f>'[1]Columbia Slough'!V57</f>
        <v>0</v>
      </c>
      <c r="W57" s="364">
        <f>'[1]Columbia Slough'!W57</f>
        <v>0</v>
      </c>
      <c r="X57" s="364">
        <f>'[1]Columbia Slough'!X57</f>
        <v>0</v>
      </c>
      <c r="Y57" s="364">
        <f>'[1]Columbia Slough'!Y57</f>
        <v>0</v>
      </c>
      <c r="Z57" s="364">
        <f>'[1]Columbia Slough'!Z57</f>
        <v>0</v>
      </c>
      <c r="AA57" s="364">
        <f>'[1]Columbia Slough'!AA57</f>
        <v>0</v>
      </c>
      <c r="AB57" s="364">
        <f>'[1]Columbia Slough'!AB57</f>
        <v>0</v>
      </c>
      <c r="AC57" s="364">
        <f>'[1]Columbia Slough'!AC57</f>
        <v>0</v>
      </c>
      <c r="AD57" s="364">
        <f>'[1]Columbia Slough'!AD57</f>
        <v>0</v>
      </c>
      <c r="AE57" s="364">
        <f>'[1]Columbia Slough'!AE57</f>
        <v>0</v>
      </c>
      <c r="AF57" s="411">
        <f>'[1]Columbia Slough'!AF57</f>
        <v>0</v>
      </c>
      <c r="AG57" s="266"/>
    </row>
    <row r="58" spans="1:40" ht="14.25" customHeight="1" x14ac:dyDescent="0.25">
      <c r="A58" s="392" t="str">
        <f t="shared" ref="A58:L60" si="44">A11</f>
        <v>Portland Harbor</v>
      </c>
      <c r="B58" s="393">
        <f t="shared" si="44"/>
        <v>0</v>
      </c>
      <c r="C58" s="393">
        <f t="shared" si="44"/>
        <v>0</v>
      </c>
      <c r="D58" s="393">
        <f t="shared" si="44"/>
        <v>0</v>
      </c>
      <c r="E58" s="393">
        <f t="shared" si="44"/>
        <v>0</v>
      </c>
      <c r="F58" s="393">
        <f t="shared" si="44"/>
        <v>0</v>
      </c>
      <c r="G58" s="393">
        <f t="shared" si="44"/>
        <v>0</v>
      </c>
      <c r="H58" s="393">
        <f t="shared" si="44"/>
        <v>0</v>
      </c>
      <c r="I58" s="393">
        <f t="shared" si="44"/>
        <v>0</v>
      </c>
      <c r="J58" s="393">
        <f t="shared" si="44"/>
        <v>0</v>
      </c>
      <c r="K58" s="393">
        <f t="shared" si="44"/>
        <v>0</v>
      </c>
      <c r="L58" s="394">
        <f t="shared" si="44"/>
        <v>0</v>
      </c>
      <c r="U58" s="392" t="str">
        <f t="shared" ref="U58:AF60" si="45">U11</f>
        <v>Portland Harbor</v>
      </c>
      <c r="V58" s="393">
        <f t="shared" si="45"/>
        <v>0</v>
      </c>
      <c r="W58" s="393">
        <f t="shared" si="45"/>
        <v>0</v>
      </c>
      <c r="X58" s="393">
        <f t="shared" si="45"/>
        <v>0</v>
      </c>
      <c r="Y58" s="393">
        <f t="shared" si="45"/>
        <v>0</v>
      </c>
      <c r="Z58" s="393">
        <f t="shared" si="45"/>
        <v>0</v>
      </c>
      <c r="AA58" s="393">
        <f t="shared" si="45"/>
        <v>0</v>
      </c>
      <c r="AB58" s="393">
        <f t="shared" si="45"/>
        <v>0</v>
      </c>
      <c r="AC58" s="393">
        <f t="shared" si="45"/>
        <v>0</v>
      </c>
      <c r="AD58" s="393">
        <f t="shared" si="45"/>
        <v>0</v>
      </c>
      <c r="AE58" s="393">
        <f t="shared" si="45"/>
        <v>0</v>
      </c>
      <c r="AF58" s="394">
        <f t="shared" si="45"/>
        <v>0</v>
      </c>
    </row>
    <row r="59" spans="1:40" x14ac:dyDescent="0.25">
      <c r="A59" s="395">
        <f t="shared" si="44"/>
        <v>0</v>
      </c>
      <c r="B59" s="396">
        <f t="shared" si="44"/>
        <v>0</v>
      </c>
      <c r="C59" s="396">
        <f t="shared" si="44"/>
        <v>0</v>
      </c>
      <c r="D59" s="396">
        <f t="shared" si="44"/>
        <v>0</v>
      </c>
      <c r="E59" s="396">
        <f t="shared" si="44"/>
        <v>0</v>
      </c>
      <c r="F59" s="396">
        <f t="shared" si="44"/>
        <v>0</v>
      </c>
      <c r="G59" s="396">
        <f t="shared" si="44"/>
        <v>0</v>
      </c>
      <c r="H59" s="396">
        <f t="shared" si="44"/>
        <v>0</v>
      </c>
      <c r="I59" s="396">
        <f t="shared" si="44"/>
        <v>0</v>
      </c>
      <c r="J59" s="396">
        <f t="shared" si="44"/>
        <v>0</v>
      </c>
      <c r="K59" s="396">
        <f t="shared" si="44"/>
        <v>0</v>
      </c>
      <c r="L59" s="397">
        <f t="shared" si="44"/>
        <v>0</v>
      </c>
      <c r="U59" s="395">
        <f t="shared" si="45"/>
        <v>0</v>
      </c>
      <c r="V59" s="396">
        <f t="shared" si="45"/>
        <v>0</v>
      </c>
      <c r="W59" s="396">
        <f t="shared" si="45"/>
        <v>0</v>
      </c>
      <c r="X59" s="396">
        <f t="shared" si="45"/>
        <v>0</v>
      </c>
      <c r="Y59" s="396">
        <f t="shared" si="45"/>
        <v>0</v>
      </c>
      <c r="Z59" s="396">
        <f t="shared" si="45"/>
        <v>0</v>
      </c>
      <c r="AA59" s="396">
        <f t="shared" si="45"/>
        <v>0</v>
      </c>
      <c r="AB59" s="396">
        <f t="shared" si="45"/>
        <v>0</v>
      </c>
      <c r="AC59" s="396">
        <f t="shared" si="45"/>
        <v>0</v>
      </c>
      <c r="AD59" s="396">
        <f t="shared" si="45"/>
        <v>0</v>
      </c>
      <c r="AE59" s="396">
        <f t="shared" si="45"/>
        <v>0</v>
      </c>
      <c r="AF59" s="397">
        <f t="shared" si="45"/>
        <v>0</v>
      </c>
    </row>
    <row r="60" spans="1:40" ht="39" customHeight="1" x14ac:dyDescent="0.25">
      <c r="A60" s="402" t="s">
        <v>68</v>
      </c>
      <c r="B60" s="400" t="s">
        <v>19</v>
      </c>
      <c r="C60" s="109" t="str">
        <f>C13</f>
        <v>pH</v>
      </c>
      <c r="D60" s="261" t="str">
        <f t="shared" si="44"/>
        <v>Total Copper</v>
      </c>
      <c r="E60" s="261" t="str">
        <f t="shared" si="44"/>
        <v>Total Lead</v>
      </c>
      <c r="F60" s="261" t="str">
        <f t="shared" si="44"/>
        <v>Total Zinc</v>
      </c>
      <c r="G60" s="261" t="str">
        <f t="shared" si="44"/>
        <v>Total Suspended Solids</v>
      </c>
      <c r="H60" s="261" t="str">
        <f t="shared" si="44"/>
        <v xml:space="preserve">E. coli </v>
      </c>
      <c r="I60" s="261" t="str">
        <f t="shared" si="44"/>
        <v>Total Iron</v>
      </c>
      <c r="J60" s="408"/>
      <c r="K60" s="409"/>
      <c r="L60" s="410"/>
      <c r="U60" s="402" t="s">
        <v>68</v>
      </c>
      <c r="V60" s="400" t="s">
        <v>19</v>
      </c>
      <c r="W60" s="109" t="str">
        <f>W13</f>
        <v>pH</v>
      </c>
      <c r="X60" s="261" t="str">
        <f t="shared" si="45"/>
        <v>Total Copper</v>
      </c>
      <c r="Y60" s="261" t="str">
        <f t="shared" si="45"/>
        <v>Total Lead</v>
      </c>
      <c r="Z60" s="261" t="str">
        <f t="shared" si="45"/>
        <v>Total Zinc</v>
      </c>
      <c r="AA60" s="261" t="str">
        <f t="shared" si="45"/>
        <v>Total Suspended Solids</v>
      </c>
      <c r="AB60" s="261" t="str">
        <f t="shared" si="45"/>
        <v xml:space="preserve">E. coli </v>
      </c>
      <c r="AC60" s="261" t="str">
        <f t="shared" si="45"/>
        <v>Total Iron</v>
      </c>
      <c r="AD60" s="408"/>
      <c r="AE60" s="409"/>
      <c r="AF60" s="410"/>
    </row>
    <row r="61" spans="1:40" ht="24" customHeight="1" x14ac:dyDescent="0.25">
      <c r="A61" s="403"/>
      <c r="B61" s="401"/>
      <c r="C61" s="110" t="str">
        <f t="shared" ref="C61:I61" si="46">C14</f>
        <v>s.u.</v>
      </c>
      <c r="D61" s="110" t="str">
        <f t="shared" si="46"/>
        <v>mg/L</v>
      </c>
      <c r="E61" s="110" t="str">
        <f t="shared" si="46"/>
        <v>mg/L</v>
      </c>
      <c r="F61" s="110" t="str">
        <f t="shared" si="46"/>
        <v>mg/L</v>
      </c>
      <c r="G61" s="110" t="str">
        <f t="shared" si="46"/>
        <v>mg/L</v>
      </c>
      <c r="H61" s="262" t="str">
        <f>H14</f>
        <v>organisms/ 100 mL</v>
      </c>
      <c r="I61" s="321" t="str">
        <f t="shared" si="46"/>
        <v>mg/L</v>
      </c>
      <c r="J61" s="281"/>
      <c r="K61" s="281"/>
      <c r="L61" s="97"/>
      <c r="M61" s="16" t="s">
        <v>38</v>
      </c>
      <c r="U61" s="403"/>
      <c r="V61" s="401"/>
      <c r="W61" s="110" t="str">
        <f t="shared" ref="W61:AC61" si="47">W14</f>
        <v>s.u.</v>
      </c>
      <c r="X61" s="110" t="str">
        <f t="shared" si="47"/>
        <v>mg/L</v>
      </c>
      <c r="Y61" s="110" t="str">
        <f t="shared" si="47"/>
        <v>mg/L</v>
      </c>
      <c r="Z61" s="110" t="str">
        <f t="shared" si="47"/>
        <v>mg/L</v>
      </c>
      <c r="AA61" s="110" t="str">
        <f t="shared" si="47"/>
        <v>mg/L</v>
      </c>
      <c r="AB61" s="262" t="str">
        <f>AB14</f>
        <v>organisms/ 100 mL</v>
      </c>
      <c r="AC61" s="321" t="str">
        <f t="shared" si="47"/>
        <v>mg/L</v>
      </c>
      <c r="AD61" s="281"/>
      <c r="AE61" s="281"/>
      <c r="AF61" s="97"/>
      <c r="AG61" s="16" t="s">
        <v>38</v>
      </c>
    </row>
    <row r="62" spans="1:40" x14ac:dyDescent="0.25">
      <c r="A62" s="125"/>
      <c r="B62" s="126"/>
      <c r="C62" s="352"/>
      <c r="D62" s="268"/>
      <c r="E62" s="268"/>
      <c r="F62" s="268"/>
      <c r="G62" s="268"/>
      <c r="H62" s="268"/>
      <c r="I62" s="268"/>
      <c r="J62" s="98"/>
      <c r="K62" s="282"/>
      <c r="L62" s="99"/>
      <c r="M62" s="269" t="str">
        <f t="shared" ref="M62:Q67" si="48">IF(ISBLANK(D62),"",IF(ISNUMBER(D62),D62,IF(LEFT(D62,2)="NS","",IF(LEFT(D62,3)="ND(",VALUE(MID(D62,4,LEN(D62)-4))/2,IF(LEFT(D62,3)="ND ",VALUE(MID(D62,5,LEN(D62)-5)/2),IF(D62="No Discharge","",IF(D62="W","W","ERROR")))))))</f>
        <v/>
      </c>
      <c r="N62" s="269" t="str">
        <f t="shared" si="48"/>
        <v/>
      </c>
      <c r="O62" s="269" t="str">
        <f t="shared" si="48"/>
        <v/>
      </c>
      <c r="P62" s="269" t="str">
        <f t="shared" si="48"/>
        <v/>
      </c>
      <c r="Q62" s="269" t="str">
        <f t="shared" si="48"/>
        <v/>
      </c>
      <c r="R62" s="269" t="str">
        <f t="shared" ref="R62:R67" si="49">IF(ISBLANK(I62),"",IF(ISNUMBER(I62),I62,IF(LEFT(I62,2)="NS","",IF(LEFT(I62,3)="ND(",VALUE(MID(I62,4,LEN(I62)-4))/2,IF(LEFT(I62,3)="ND ",VALUE(MID(I62,5,LEN(I62)-5)/2),IF(I62="No Discharge","",IF(LEFT(I62,1)="&lt;",VALUE(MID(I62,2,LEN(I62)-1)),IF(LEFT(I62,1)="&gt;",VALUE(MID(I62,2,LEN(I62)-1)),IF(I62="W","W","ERROR")))))))))</f>
        <v/>
      </c>
      <c r="S62" s="269" t="str">
        <f t="shared" ref="S62:T67" si="50">IF(ISBLANK(J62),"",IF(ISNUMBER(J62),J62,IF(LEFT(J62,2)="NS","",IF(LEFT(J62,3)="ND(",VALUE(MID(J62,4,LEN(J62)-4))/2,IF(LEFT(J62,3)="ND ",VALUE(MID(J62,5,LEN(J62)-5)/2),IF(J62="No Discharge","",IF(J62="W","W","ERROR")))))))</f>
        <v/>
      </c>
      <c r="T62" s="269" t="str">
        <f t="shared" si="50"/>
        <v/>
      </c>
      <c r="U62" s="125"/>
      <c r="V62" s="126"/>
      <c r="W62" s="344"/>
      <c r="X62" s="268"/>
      <c r="Y62" s="268"/>
      <c r="Z62" s="268"/>
      <c r="AA62" s="268"/>
      <c r="AB62" s="268"/>
      <c r="AC62" s="268"/>
      <c r="AD62" s="98"/>
      <c r="AE62" s="282"/>
      <c r="AF62" s="99"/>
      <c r="AG62" s="269" t="str">
        <f t="shared" ref="AG62:AK67" si="51">IF(ISBLANK(X62),"",IF(ISNUMBER(X62),X62,IF(LEFT(X62,2)="NS","",IF(LEFT(X62,3)="ND(",VALUE(MID(X62,4,LEN(X62)-4))/2,IF(LEFT(X62,3)="ND ",VALUE(MID(X62,5,LEN(X62)-5)/2),IF(X62="No Discharge","",IF(X62="W","W","ERROR")))))))</f>
        <v/>
      </c>
      <c r="AH62" s="269" t="str">
        <f t="shared" si="51"/>
        <v/>
      </c>
      <c r="AI62" s="269" t="str">
        <f t="shared" si="51"/>
        <v/>
      </c>
      <c r="AJ62" s="269" t="str">
        <f t="shared" si="51"/>
        <v/>
      </c>
      <c r="AK62" s="269" t="str">
        <f t="shared" si="51"/>
        <v/>
      </c>
      <c r="AL62" s="269" t="str">
        <f t="shared" ref="AL62:AL67" si="52">IF(ISBLANK(AC62),"",IF(ISNUMBER(AC62),AC62,IF(LEFT(AC62,2)="NS","",IF(LEFT(AC62,3)="ND(",VALUE(MID(AC62,4,LEN(AC62)-4))/2,IF(LEFT(AC62,3)="ND ",VALUE(MID(AC62,5,LEN(AC62)-5)/2),IF(AC62="No Discharge","",IF(LEFT(AC62,1)="&lt;",VALUE(MID(AC62,2,LEN(AC62)-1)),IF(LEFT(AC62,1)="&gt;",VALUE(MID(AC62,2,LEN(AC62)-1)),IF(AC62="W","W","ERROR")))))))))</f>
        <v/>
      </c>
      <c r="AM62" s="269" t="str">
        <f t="shared" ref="AM62:AN67" si="53">IF(ISBLANK(AD62),"",IF(ISNUMBER(AD62),AD62,IF(LEFT(AD62,2)="NS","",IF(LEFT(AD62,3)="ND(",VALUE(MID(AD62,4,LEN(AD62)-4))/2,IF(LEFT(AD62,3)="ND ",VALUE(MID(AD62,5,LEN(AD62)-5)/2),IF(AD62="No Discharge","",IF(AD62="W","W","ERROR")))))))</f>
        <v/>
      </c>
      <c r="AN62" s="269" t="str">
        <f t="shared" si="53"/>
        <v/>
      </c>
    </row>
    <row r="63" spans="1:40" x14ac:dyDescent="0.25">
      <c r="A63" s="270" t="str">
        <f>IF(B63="","",A$62)</f>
        <v/>
      </c>
      <c r="B63" s="126"/>
      <c r="C63" s="352"/>
      <c r="D63" s="268"/>
      <c r="E63" s="268"/>
      <c r="F63" s="268"/>
      <c r="G63" s="268"/>
      <c r="H63" s="268"/>
      <c r="I63" s="268"/>
      <c r="J63" s="98"/>
      <c r="K63" s="282"/>
      <c r="L63" s="99"/>
      <c r="M63" s="269" t="str">
        <f t="shared" si="48"/>
        <v/>
      </c>
      <c r="N63" s="269" t="str">
        <f t="shared" si="48"/>
        <v/>
      </c>
      <c r="O63" s="269" t="str">
        <f t="shared" si="48"/>
        <v/>
      </c>
      <c r="P63" s="269" t="str">
        <f t="shared" si="48"/>
        <v/>
      </c>
      <c r="Q63" s="269" t="str">
        <f t="shared" si="48"/>
        <v/>
      </c>
      <c r="R63" s="269" t="str">
        <f t="shared" si="49"/>
        <v/>
      </c>
      <c r="S63" s="269" t="str">
        <f t="shared" si="50"/>
        <v/>
      </c>
      <c r="T63" s="269" t="str">
        <f t="shared" si="50"/>
        <v/>
      </c>
      <c r="U63" s="270" t="str">
        <f>IF(V63="","",U$62)</f>
        <v/>
      </c>
      <c r="V63" s="126"/>
      <c r="W63" s="344"/>
      <c r="X63" s="268"/>
      <c r="Y63" s="268"/>
      <c r="Z63" s="268"/>
      <c r="AA63" s="268"/>
      <c r="AB63" s="268"/>
      <c r="AC63" s="268"/>
      <c r="AD63" s="98"/>
      <c r="AE63" s="282"/>
      <c r="AF63" s="99"/>
      <c r="AG63" s="269" t="str">
        <f t="shared" si="51"/>
        <v/>
      </c>
      <c r="AH63" s="269" t="str">
        <f t="shared" si="51"/>
        <v/>
      </c>
      <c r="AI63" s="269" t="str">
        <f t="shared" si="51"/>
        <v/>
      </c>
      <c r="AJ63" s="269" t="str">
        <f t="shared" si="51"/>
        <v/>
      </c>
      <c r="AK63" s="269" t="str">
        <f t="shared" si="51"/>
        <v/>
      </c>
      <c r="AL63" s="269" t="str">
        <f t="shared" si="52"/>
        <v/>
      </c>
      <c r="AM63" s="269" t="str">
        <f t="shared" si="53"/>
        <v/>
      </c>
      <c r="AN63" s="269" t="str">
        <f t="shared" si="53"/>
        <v/>
      </c>
    </row>
    <row r="64" spans="1:40" x14ac:dyDescent="0.25">
      <c r="A64" s="270" t="str">
        <f>IF(B64="","",A$62)</f>
        <v/>
      </c>
      <c r="B64" s="126"/>
      <c r="C64" s="352"/>
      <c r="D64" s="268"/>
      <c r="E64" s="268"/>
      <c r="F64" s="268"/>
      <c r="G64" s="268"/>
      <c r="H64" s="268"/>
      <c r="I64" s="268"/>
      <c r="J64" s="98"/>
      <c r="K64" s="282"/>
      <c r="L64" s="99"/>
      <c r="M64" s="269" t="str">
        <f t="shared" si="48"/>
        <v/>
      </c>
      <c r="N64" s="269" t="str">
        <f t="shared" si="48"/>
        <v/>
      </c>
      <c r="O64" s="269" t="str">
        <f t="shared" si="48"/>
        <v/>
      </c>
      <c r="P64" s="269" t="str">
        <f t="shared" si="48"/>
        <v/>
      </c>
      <c r="Q64" s="269" t="str">
        <f t="shared" si="48"/>
        <v/>
      </c>
      <c r="R64" s="269" t="str">
        <f t="shared" si="49"/>
        <v/>
      </c>
      <c r="S64" s="269" t="str">
        <f t="shared" si="50"/>
        <v/>
      </c>
      <c r="T64" s="269" t="str">
        <f t="shared" si="50"/>
        <v/>
      </c>
      <c r="U64" s="270" t="str">
        <f>IF(V64="","",U$62)</f>
        <v/>
      </c>
      <c r="V64" s="126"/>
      <c r="W64" s="344"/>
      <c r="X64" s="268"/>
      <c r="Y64" s="268"/>
      <c r="Z64" s="268"/>
      <c r="AA64" s="268"/>
      <c r="AB64" s="268"/>
      <c r="AC64" s="268"/>
      <c r="AD64" s="98"/>
      <c r="AE64" s="282"/>
      <c r="AF64" s="99"/>
      <c r="AG64" s="269" t="str">
        <f t="shared" si="51"/>
        <v/>
      </c>
      <c r="AH64" s="269" t="str">
        <f t="shared" si="51"/>
        <v/>
      </c>
      <c r="AI64" s="269" t="str">
        <f t="shared" si="51"/>
        <v/>
      </c>
      <c r="AJ64" s="269" t="str">
        <f t="shared" si="51"/>
        <v/>
      </c>
      <c r="AK64" s="269" t="str">
        <f t="shared" si="51"/>
        <v/>
      </c>
      <c r="AL64" s="269" t="str">
        <f t="shared" si="52"/>
        <v/>
      </c>
      <c r="AM64" s="269" t="str">
        <f t="shared" si="53"/>
        <v/>
      </c>
      <c r="AN64" s="269" t="str">
        <f t="shared" si="53"/>
        <v/>
      </c>
    </row>
    <row r="65" spans="1:40" x14ac:dyDescent="0.25">
      <c r="A65" s="270" t="str">
        <f>IF(B65="","",A$62)</f>
        <v/>
      </c>
      <c r="B65" s="126"/>
      <c r="C65" s="352"/>
      <c r="D65" s="268"/>
      <c r="E65" s="268"/>
      <c r="F65" s="268"/>
      <c r="G65" s="268"/>
      <c r="H65" s="268"/>
      <c r="I65" s="268"/>
      <c r="J65" s="98"/>
      <c r="K65" s="282"/>
      <c r="L65" s="99"/>
      <c r="M65" s="269" t="str">
        <f t="shared" si="48"/>
        <v/>
      </c>
      <c r="N65" s="269" t="str">
        <f t="shared" si="48"/>
        <v/>
      </c>
      <c r="O65" s="269" t="str">
        <f t="shared" si="48"/>
        <v/>
      </c>
      <c r="P65" s="269" t="str">
        <f t="shared" si="48"/>
        <v/>
      </c>
      <c r="Q65" s="269" t="str">
        <f t="shared" si="48"/>
        <v/>
      </c>
      <c r="R65" s="269" t="str">
        <f t="shared" si="49"/>
        <v/>
      </c>
      <c r="S65" s="269" t="str">
        <f t="shared" si="50"/>
        <v/>
      </c>
      <c r="T65" s="269" t="str">
        <f t="shared" si="50"/>
        <v/>
      </c>
      <c r="U65" s="270" t="str">
        <f>IF(V65="","",U$62)</f>
        <v/>
      </c>
      <c r="V65" s="126"/>
      <c r="W65" s="344"/>
      <c r="X65" s="268"/>
      <c r="Y65" s="268"/>
      <c r="Z65" s="268"/>
      <c r="AA65" s="268"/>
      <c r="AB65" s="268"/>
      <c r="AC65" s="268"/>
      <c r="AD65" s="98"/>
      <c r="AE65" s="282"/>
      <c r="AF65" s="99"/>
      <c r="AG65" s="269" t="str">
        <f t="shared" si="51"/>
        <v/>
      </c>
      <c r="AH65" s="269" t="str">
        <f t="shared" si="51"/>
        <v/>
      </c>
      <c r="AI65" s="269" t="str">
        <f t="shared" si="51"/>
        <v/>
      </c>
      <c r="AJ65" s="269" t="str">
        <f t="shared" si="51"/>
        <v/>
      </c>
      <c r="AK65" s="269" t="str">
        <f t="shared" si="51"/>
        <v/>
      </c>
      <c r="AL65" s="269" t="str">
        <f t="shared" si="52"/>
        <v/>
      </c>
      <c r="AM65" s="269" t="str">
        <f t="shared" si="53"/>
        <v/>
      </c>
      <c r="AN65" s="269" t="str">
        <f t="shared" si="53"/>
        <v/>
      </c>
    </row>
    <row r="66" spans="1:40" x14ac:dyDescent="0.25">
      <c r="A66" s="270" t="str">
        <f>IF(B66="","",A$62)</f>
        <v/>
      </c>
      <c r="B66" s="126"/>
      <c r="C66" s="352"/>
      <c r="D66" s="268"/>
      <c r="E66" s="268"/>
      <c r="F66" s="268"/>
      <c r="G66" s="268"/>
      <c r="H66" s="268"/>
      <c r="I66" s="268"/>
      <c r="J66" s="98"/>
      <c r="K66" s="282"/>
      <c r="L66" s="99"/>
      <c r="M66" s="269" t="str">
        <f t="shared" si="48"/>
        <v/>
      </c>
      <c r="N66" s="269" t="str">
        <f t="shared" si="48"/>
        <v/>
      </c>
      <c r="O66" s="269" t="str">
        <f t="shared" si="48"/>
        <v/>
      </c>
      <c r="P66" s="269" t="str">
        <f t="shared" si="48"/>
        <v/>
      </c>
      <c r="Q66" s="269" t="str">
        <f t="shared" si="48"/>
        <v/>
      </c>
      <c r="R66" s="269" t="str">
        <f t="shared" si="49"/>
        <v/>
      </c>
      <c r="S66" s="269" t="str">
        <f t="shared" si="50"/>
        <v/>
      </c>
      <c r="T66" s="269" t="str">
        <f t="shared" si="50"/>
        <v/>
      </c>
      <c r="U66" s="270" t="str">
        <f>IF(V66="","",U$62)</f>
        <v/>
      </c>
      <c r="V66" s="126"/>
      <c r="W66" s="344"/>
      <c r="X66" s="268"/>
      <c r="Y66" s="268"/>
      <c r="Z66" s="268"/>
      <c r="AA66" s="268"/>
      <c r="AB66" s="268"/>
      <c r="AC66" s="268"/>
      <c r="AD66" s="98"/>
      <c r="AE66" s="282"/>
      <c r="AF66" s="99"/>
      <c r="AG66" s="269" t="str">
        <f t="shared" si="51"/>
        <v/>
      </c>
      <c r="AH66" s="269" t="str">
        <f t="shared" si="51"/>
        <v/>
      </c>
      <c r="AI66" s="269" t="str">
        <f t="shared" si="51"/>
        <v/>
      </c>
      <c r="AJ66" s="269" t="str">
        <f t="shared" si="51"/>
        <v/>
      </c>
      <c r="AK66" s="269" t="str">
        <f t="shared" si="51"/>
        <v/>
      </c>
      <c r="AL66" s="269" t="str">
        <f t="shared" si="52"/>
        <v/>
      </c>
      <c r="AM66" s="269" t="str">
        <f t="shared" si="53"/>
        <v/>
      </c>
      <c r="AN66" s="269" t="str">
        <f t="shared" si="53"/>
        <v/>
      </c>
    </row>
    <row r="67" spans="1:40" x14ac:dyDescent="0.25">
      <c r="A67" s="270" t="str">
        <f>IF(B67="","",A$62)</f>
        <v/>
      </c>
      <c r="B67" s="126"/>
      <c r="C67" s="352"/>
      <c r="D67" s="268"/>
      <c r="E67" s="268"/>
      <c r="F67" s="268"/>
      <c r="G67" s="268"/>
      <c r="H67" s="268"/>
      <c r="I67" s="268"/>
      <c r="J67" s="98"/>
      <c r="K67" s="282"/>
      <c r="L67" s="99"/>
      <c r="M67" s="269" t="str">
        <f t="shared" si="48"/>
        <v/>
      </c>
      <c r="N67" s="269" t="str">
        <f t="shared" si="48"/>
        <v/>
      </c>
      <c r="O67" s="269" t="str">
        <f t="shared" si="48"/>
        <v/>
      </c>
      <c r="P67" s="269" t="str">
        <f t="shared" si="48"/>
        <v/>
      </c>
      <c r="Q67" s="269" t="str">
        <f t="shared" si="48"/>
        <v/>
      </c>
      <c r="R67" s="269" t="str">
        <f t="shared" si="49"/>
        <v/>
      </c>
      <c r="S67" s="269" t="str">
        <f t="shared" si="50"/>
        <v/>
      </c>
      <c r="T67" s="269" t="str">
        <f t="shared" si="50"/>
        <v/>
      </c>
      <c r="U67" s="270" t="str">
        <f>IF(V67="","",U$62)</f>
        <v/>
      </c>
      <c r="V67" s="126"/>
      <c r="W67" s="344"/>
      <c r="X67" s="268"/>
      <c r="Y67" s="268"/>
      <c r="Z67" s="268"/>
      <c r="AA67" s="268"/>
      <c r="AB67" s="268"/>
      <c r="AC67" s="268"/>
      <c r="AD67" s="98"/>
      <c r="AE67" s="282"/>
      <c r="AF67" s="99"/>
      <c r="AG67" s="269" t="str">
        <f t="shared" si="51"/>
        <v/>
      </c>
      <c r="AH67" s="269" t="str">
        <f t="shared" si="51"/>
        <v/>
      </c>
      <c r="AI67" s="269" t="str">
        <f t="shared" si="51"/>
        <v/>
      </c>
      <c r="AJ67" s="269" t="str">
        <f t="shared" si="51"/>
        <v/>
      </c>
      <c r="AK67" s="269" t="str">
        <f t="shared" si="51"/>
        <v/>
      </c>
      <c r="AL67" s="269" t="str">
        <f t="shared" si="52"/>
        <v/>
      </c>
      <c r="AM67" s="269" t="str">
        <f t="shared" si="53"/>
        <v/>
      </c>
      <c r="AN67" s="269" t="str">
        <f t="shared" si="53"/>
        <v/>
      </c>
    </row>
    <row r="68" spans="1:40" x14ac:dyDescent="0.25">
      <c r="A68" s="386" t="s">
        <v>24</v>
      </c>
      <c r="B68" s="387"/>
      <c r="C68" s="195"/>
      <c r="D68" s="342" t="str">
        <f t="shared" ref="D68:I68" si="54">IFERROR(M68,"")</f>
        <v/>
      </c>
      <c r="E68" s="129" t="str">
        <f t="shared" si="54"/>
        <v/>
      </c>
      <c r="F68" s="129" t="str">
        <f t="shared" si="54"/>
        <v/>
      </c>
      <c r="G68" s="127" t="str">
        <f t="shared" si="54"/>
        <v/>
      </c>
      <c r="H68" s="127" t="str">
        <f t="shared" si="54"/>
        <v/>
      </c>
      <c r="I68" s="127" t="str">
        <f t="shared" si="54"/>
        <v/>
      </c>
      <c r="J68" s="100"/>
      <c r="K68" s="283"/>
      <c r="L68" s="101"/>
      <c r="M68" s="272" t="str">
        <f t="shared" ref="M68:T68" si="55">IF(M62="ERROR","ERROR",IF(M63="ERROR","ERROR",IF(M64="ERROR","ERROR",IF(M65="ERROR","ERROR",IF(M66="ERROR","ERROR",IF(M67="ERROR","ERROR",IF(M62="W","W",IF(M63="W","W",IF(M64="W","W",IF(M65="W","W",IF(M66="W","W",IF(M67="W","W",IF(ISBLANK(D62),IF(ISBLANK(D63),IF(ISBLANK(D64),IF(ISBLANK(D65),IF(ISBLANK(D66),IF(ISBLANK(D67),"",GEOMEAN(M62:M67)),GEOMEAN(M62:M67)),GEOMEAN(M62:M67)),GEOMEAN(M62:M67)),GEOMEAN(M62:M67)),GEOMEAN(M62:M67))))))))))))))</f>
        <v/>
      </c>
      <c r="N68" s="272" t="str">
        <f t="shared" si="55"/>
        <v/>
      </c>
      <c r="O68" s="273" t="str">
        <f t="shared" si="55"/>
        <v/>
      </c>
      <c r="P68" s="273" t="str">
        <f t="shared" si="55"/>
        <v/>
      </c>
      <c r="Q68" s="273" t="str">
        <f t="shared" si="55"/>
        <v/>
      </c>
      <c r="R68" s="272" t="str">
        <f t="shared" si="55"/>
        <v/>
      </c>
      <c r="S68" s="273" t="str">
        <f t="shared" si="55"/>
        <v/>
      </c>
      <c r="T68" s="273" t="str">
        <f t="shared" si="55"/>
        <v/>
      </c>
      <c r="U68" s="386" t="s">
        <v>24</v>
      </c>
      <c r="V68" s="387"/>
      <c r="W68" s="195"/>
      <c r="X68" s="342" t="str">
        <f t="shared" ref="X68:AC68" si="56">IFERROR(AG68,"")</f>
        <v/>
      </c>
      <c r="Y68" s="129" t="str">
        <f t="shared" si="56"/>
        <v/>
      </c>
      <c r="Z68" s="129" t="str">
        <f t="shared" si="56"/>
        <v/>
      </c>
      <c r="AA68" s="127" t="str">
        <f t="shared" si="56"/>
        <v/>
      </c>
      <c r="AB68" s="127" t="str">
        <f t="shared" si="56"/>
        <v/>
      </c>
      <c r="AC68" s="127" t="str">
        <f t="shared" si="56"/>
        <v/>
      </c>
      <c r="AD68" s="100"/>
      <c r="AE68" s="283"/>
      <c r="AF68" s="101"/>
      <c r="AG68" s="272" t="str">
        <f t="shared" ref="AG68:AN68" si="57">IF(AG62="ERROR","ERROR",IF(AG63="ERROR","ERROR",IF(AG64="ERROR","ERROR",IF(AG65="ERROR","ERROR",IF(AG66="ERROR","ERROR",IF(AG67="ERROR","ERROR",IF(AG62="W","W",IF(AG63="W","W",IF(AG64="W","W",IF(AG65="W","W",IF(AG66="W","W",IF(AG67="W","W",IF(ISBLANK(X62),IF(ISBLANK(X63),IF(ISBLANK(X64),IF(ISBLANK(X65),IF(ISBLANK(X66),IF(ISBLANK(X67),"",GEOMEAN(AG62:AG67)),GEOMEAN(AG62:AG67)),GEOMEAN(AG62:AG67)),GEOMEAN(AG62:AG67)),GEOMEAN(AG62:AG67)),GEOMEAN(AG62:AG67))))))))))))))</f>
        <v/>
      </c>
      <c r="AH68" s="272" t="str">
        <f t="shared" si="57"/>
        <v/>
      </c>
      <c r="AI68" s="273" t="str">
        <f t="shared" si="57"/>
        <v/>
      </c>
      <c r="AJ68" s="273" t="str">
        <f t="shared" si="57"/>
        <v/>
      </c>
      <c r="AK68" s="273" t="str">
        <f t="shared" si="57"/>
        <v/>
      </c>
      <c r="AL68" s="272" t="str">
        <f t="shared" si="57"/>
        <v/>
      </c>
      <c r="AM68" s="273" t="str">
        <f t="shared" si="57"/>
        <v/>
      </c>
      <c r="AN68" s="273" t="str">
        <f t="shared" si="57"/>
        <v/>
      </c>
    </row>
    <row r="69" spans="1:40" x14ac:dyDescent="0.25">
      <c r="A69" s="125"/>
      <c r="B69" s="126"/>
      <c r="C69" s="344"/>
      <c r="D69" s="268"/>
      <c r="E69" s="268"/>
      <c r="F69" s="268"/>
      <c r="G69" s="268"/>
      <c r="H69" s="268"/>
      <c r="I69" s="268"/>
      <c r="J69" s="98"/>
      <c r="K69" s="282"/>
      <c r="L69" s="99"/>
      <c r="M69" s="269" t="str">
        <f t="shared" ref="M69:Q74" si="58">IF(ISBLANK(D69),"",IF(ISNUMBER(D69),D69,IF(LEFT(D69,2)="NS","",IF(LEFT(D69,3)="ND(",VALUE(MID(D69,4,LEN(D69)-4))/2,IF(LEFT(D69,3)="ND ",VALUE(MID(D69,5,LEN(D69)-5)/2),IF(D69="No Discharge","",IF(D69="W","W","ERROR")))))))</f>
        <v/>
      </c>
      <c r="N69" s="269" t="str">
        <f t="shared" si="58"/>
        <v/>
      </c>
      <c r="O69" s="269" t="str">
        <f t="shared" si="58"/>
        <v/>
      </c>
      <c r="P69" s="269" t="str">
        <f t="shared" si="58"/>
        <v/>
      </c>
      <c r="Q69" s="269" t="str">
        <f t="shared" si="58"/>
        <v/>
      </c>
      <c r="R69" s="269" t="str">
        <f t="shared" ref="R69:R74" si="59">IF(ISBLANK(I69),"",IF(ISNUMBER(I69),I69,IF(LEFT(I69,2)="NS","",IF(LEFT(I69,3)="ND(",VALUE(MID(I69,4,LEN(I69)-4))/2,IF(LEFT(I69,3)="ND ",VALUE(MID(I69,5,LEN(I69)-5)/2),IF(I69="No Discharge","",IF(LEFT(I69,1)="&lt;",VALUE(MID(I69,2,LEN(I69)-1)),IF(LEFT(I69,1)="&gt;",VALUE(MID(I69,2,LEN(I69)-1)),IF(I69="W","W","ERROR")))))))))</f>
        <v/>
      </c>
      <c r="S69" s="269" t="str">
        <f t="shared" ref="S69:T74" si="60">IF(ISBLANK(J69),"",IF(ISNUMBER(J69),J69,IF(LEFT(J69,2)="NS","",IF(LEFT(J69,3)="ND(",VALUE(MID(J69,4,LEN(J69)-4))/2,IF(LEFT(J69,3)="ND ",VALUE(MID(J69,5,LEN(J69)-5)/2),IF(J69="No Discharge","",IF(J69="W","W","ERROR")))))))</f>
        <v/>
      </c>
      <c r="T69" s="269" t="str">
        <f t="shared" si="60"/>
        <v/>
      </c>
      <c r="U69" s="125"/>
      <c r="V69" s="126"/>
      <c r="W69" s="344"/>
      <c r="X69" s="268"/>
      <c r="Y69" s="268"/>
      <c r="Z69" s="268"/>
      <c r="AA69" s="268"/>
      <c r="AB69" s="268"/>
      <c r="AC69" s="268"/>
      <c r="AD69" s="98"/>
      <c r="AE69" s="282"/>
      <c r="AF69" s="99"/>
      <c r="AG69" s="269" t="str">
        <f t="shared" ref="AG69:AK74" si="61">IF(ISBLANK(X69),"",IF(ISNUMBER(X69),X69,IF(LEFT(X69,2)="NS","",IF(LEFT(X69,3)="ND(",VALUE(MID(X69,4,LEN(X69)-4))/2,IF(LEFT(X69,3)="ND ",VALUE(MID(X69,5,LEN(X69)-5)/2),IF(X69="No Discharge","",IF(X69="W","W","ERROR")))))))</f>
        <v/>
      </c>
      <c r="AH69" s="269" t="str">
        <f t="shared" si="61"/>
        <v/>
      </c>
      <c r="AI69" s="269" t="str">
        <f t="shared" si="61"/>
        <v/>
      </c>
      <c r="AJ69" s="269" t="str">
        <f t="shared" si="61"/>
        <v/>
      </c>
      <c r="AK69" s="269" t="str">
        <f t="shared" si="61"/>
        <v/>
      </c>
      <c r="AL69" s="269" t="str">
        <f t="shared" ref="AL69:AL74" si="62">IF(ISBLANK(AC69),"",IF(ISNUMBER(AC69),AC69,IF(LEFT(AC69,2)="NS","",IF(LEFT(AC69,3)="ND(",VALUE(MID(AC69,4,LEN(AC69)-4))/2,IF(LEFT(AC69,3)="ND ",VALUE(MID(AC69,5,LEN(AC69)-5)/2),IF(AC69="No Discharge","",IF(LEFT(AC69,1)="&lt;",VALUE(MID(AC69,2,LEN(AC69)-1)),IF(LEFT(AC69,1)="&gt;",VALUE(MID(AC69,2,LEN(AC69)-1)),IF(AC69="W","W","ERROR")))))))))</f>
        <v/>
      </c>
      <c r="AM69" s="269" t="str">
        <f t="shared" ref="AM69:AN74" si="63">IF(ISBLANK(AD69),"",IF(ISNUMBER(AD69),AD69,IF(LEFT(AD69,2)="NS","",IF(LEFT(AD69,3)="ND(",VALUE(MID(AD69,4,LEN(AD69)-4))/2,IF(LEFT(AD69,3)="ND ",VALUE(MID(AD69,5,LEN(AD69)-5)/2),IF(AD69="No Discharge","",IF(AD69="W","W","ERROR")))))))</f>
        <v/>
      </c>
      <c r="AN69" s="269" t="str">
        <f t="shared" si="63"/>
        <v/>
      </c>
    </row>
    <row r="70" spans="1:40" x14ac:dyDescent="0.25">
      <c r="A70" s="270" t="str">
        <f>IF(B70="","",A$69)</f>
        <v/>
      </c>
      <c r="B70" s="126"/>
      <c r="C70" s="344"/>
      <c r="D70" s="268"/>
      <c r="E70" s="268"/>
      <c r="F70" s="268"/>
      <c r="G70" s="268"/>
      <c r="H70" s="268"/>
      <c r="I70" s="268"/>
      <c r="J70" s="98"/>
      <c r="K70" s="282"/>
      <c r="L70" s="99"/>
      <c r="M70" s="269" t="str">
        <f t="shared" si="58"/>
        <v/>
      </c>
      <c r="N70" s="269" t="str">
        <f t="shared" si="58"/>
        <v/>
      </c>
      <c r="O70" s="269" t="str">
        <f t="shared" si="58"/>
        <v/>
      </c>
      <c r="P70" s="269" t="str">
        <f t="shared" si="58"/>
        <v/>
      </c>
      <c r="Q70" s="269" t="str">
        <f t="shared" si="58"/>
        <v/>
      </c>
      <c r="R70" s="269" t="str">
        <f t="shared" si="59"/>
        <v/>
      </c>
      <c r="S70" s="269" t="str">
        <f t="shared" si="60"/>
        <v/>
      </c>
      <c r="T70" s="269" t="str">
        <f t="shared" si="60"/>
        <v/>
      </c>
      <c r="U70" s="270" t="str">
        <f>IF(V70="","",U$69)</f>
        <v/>
      </c>
      <c r="V70" s="126"/>
      <c r="W70" s="344"/>
      <c r="X70" s="268"/>
      <c r="Y70" s="268"/>
      <c r="Z70" s="268"/>
      <c r="AA70" s="268"/>
      <c r="AB70" s="268"/>
      <c r="AC70" s="268"/>
      <c r="AD70" s="98"/>
      <c r="AE70" s="282"/>
      <c r="AF70" s="99"/>
      <c r="AG70" s="269" t="str">
        <f t="shared" si="61"/>
        <v/>
      </c>
      <c r="AH70" s="269" t="str">
        <f t="shared" si="61"/>
        <v/>
      </c>
      <c r="AI70" s="269" t="str">
        <f t="shared" si="61"/>
        <v/>
      </c>
      <c r="AJ70" s="269" t="str">
        <f t="shared" si="61"/>
        <v/>
      </c>
      <c r="AK70" s="269" t="str">
        <f t="shared" si="61"/>
        <v/>
      </c>
      <c r="AL70" s="269" t="str">
        <f t="shared" si="62"/>
        <v/>
      </c>
      <c r="AM70" s="269" t="str">
        <f t="shared" si="63"/>
        <v/>
      </c>
      <c r="AN70" s="269" t="str">
        <f t="shared" si="63"/>
        <v/>
      </c>
    </row>
    <row r="71" spans="1:40" x14ac:dyDescent="0.25">
      <c r="A71" s="270" t="str">
        <f t="shared" ref="A71:A74" si="64">IF(B71="","",A$69)</f>
        <v/>
      </c>
      <c r="B71" s="126"/>
      <c r="C71" s="344"/>
      <c r="D71" s="268"/>
      <c r="E71" s="268"/>
      <c r="F71" s="268"/>
      <c r="G71" s="268"/>
      <c r="H71" s="268"/>
      <c r="I71" s="268"/>
      <c r="J71" s="98"/>
      <c r="K71" s="282"/>
      <c r="L71" s="99"/>
      <c r="M71" s="269" t="str">
        <f t="shared" si="58"/>
        <v/>
      </c>
      <c r="N71" s="269" t="str">
        <f t="shared" si="58"/>
        <v/>
      </c>
      <c r="O71" s="269" t="str">
        <f t="shared" si="58"/>
        <v/>
      </c>
      <c r="P71" s="269" t="str">
        <f t="shared" si="58"/>
        <v/>
      </c>
      <c r="Q71" s="269" t="str">
        <f t="shared" si="58"/>
        <v/>
      </c>
      <c r="R71" s="269" t="str">
        <f t="shared" si="59"/>
        <v/>
      </c>
      <c r="S71" s="269" t="str">
        <f t="shared" si="60"/>
        <v/>
      </c>
      <c r="T71" s="269" t="str">
        <f t="shared" si="60"/>
        <v/>
      </c>
      <c r="U71" s="270" t="str">
        <f t="shared" ref="U71:U74" si="65">IF(V71="","",U$69)</f>
        <v/>
      </c>
      <c r="V71" s="126"/>
      <c r="W71" s="344"/>
      <c r="X71" s="268"/>
      <c r="Y71" s="268"/>
      <c r="Z71" s="268"/>
      <c r="AA71" s="268"/>
      <c r="AB71" s="268"/>
      <c r="AC71" s="268"/>
      <c r="AD71" s="98"/>
      <c r="AE71" s="282"/>
      <c r="AF71" s="99"/>
      <c r="AG71" s="269" t="str">
        <f t="shared" si="61"/>
        <v/>
      </c>
      <c r="AH71" s="269" t="str">
        <f t="shared" si="61"/>
        <v/>
      </c>
      <c r="AI71" s="269" t="str">
        <f t="shared" si="61"/>
        <v/>
      </c>
      <c r="AJ71" s="269" t="str">
        <f t="shared" si="61"/>
        <v/>
      </c>
      <c r="AK71" s="269" t="str">
        <f t="shared" si="61"/>
        <v/>
      </c>
      <c r="AL71" s="269" t="str">
        <f t="shared" si="62"/>
        <v/>
      </c>
      <c r="AM71" s="269" t="str">
        <f t="shared" si="63"/>
        <v/>
      </c>
      <c r="AN71" s="269" t="str">
        <f t="shared" si="63"/>
        <v/>
      </c>
    </row>
    <row r="72" spans="1:40" x14ac:dyDescent="0.25">
      <c r="A72" s="270" t="str">
        <f t="shared" si="64"/>
        <v/>
      </c>
      <c r="B72" s="126"/>
      <c r="C72" s="344"/>
      <c r="D72" s="268"/>
      <c r="E72" s="268"/>
      <c r="F72" s="268"/>
      <c r="G72" s="268"/>
      <c r="H72" s="268"/>
      <c r="I72" s="268"/>
      <c r="J72" s="98"/>
      <c r="K72" s="282"/>
      <c r="L72" s="99"/>
      <c r="M72" s="269" t="str">
        <f t="shared" si="58"/>
        <v/>
      </c>
      <c r="N72" s="269" t="str">
        <f t="shared" si="58"/>
        <v/>
      </c>
      <c r="O72" s="269" t="str">
        <f t="shared" si="58"/>
        <v/>
      </c>
      <c r="P72" s="269" t="str">
        <f t="shared" si="58"/>
        <v/>
      </c>
      <c r="Q72" s="269" t="str">
        <f t="shared" si="58"/>
        <v/>
      </c>
      <c r="R72" s="269" t="str">
        <f t="shared" si="59"/>
        <v/>
      </c>
      <c r="S72" s="269" t="str">
        <f t="shared" si="60"/>
        <v/>
      </c>
      <c r="T72" s="269" t="str">
        <f t="shared" si="60"/>
        <v/>
      </c>
      <c r="U72" s="270" t="str">
        <f t="shared" si="65"/>
        <v/>
      </c>
      <c r="V72" s="126"/>
      <c r="W72" s="344"/>
      <c r="X72" s="268"/>
      <c r="Y72" s="268"/>
      <c r="Z72" s="268"/>
      <c r="AA72" s="268"/>
      <c r="AB72" s="268"/>
      <c r="AC72" s="268"/>
      <c r="AD72" s="98"/>
      <c r="AE72" s="282"/>
      <c r="AF72" s="99"/>
      <c r="AG72" s="269" t="str">
        <f t="shared" si="61"/>
        <v/>
      </c>
      <c r="AH72" s="269" t="str">
        <f t="shared" si="61"/>
        <v/>
      </c>
      <c r="AI72" s="269" t="str">
        <f t="shared" si="61"/>
        <v/>
      </c>
      <c r="AJ72" s="269" t="str">
        <f t="shared" si="61"/>
        <v/>
      </c>
      <c r="AK72" s="269" t="str">
        <f t="shared" si="61"/>
        <v/>
      </c>
      <c r="AL72" s="269" t="str">
        <f t="shared" si="62"/>
        <v/>
      </c>
      <c r="AM72" s="269" t="str">
        <f t="shared" si="63"/>
        <v/>
      </c>
      <c r="AN72" s="269" t="str">
        <f t="shared" si="63"/>
        <v/>
      </c>
    </row>
    <row r="73" spans="1:40" x14ac:dyDescent="0.25">
      <c r="A73" s="270" t="str">
        <f t="shared" si="64"/>
        <v/>
      </c>
      <c r="B73" s="126"/>
      <c r="C73" s="344"/>
      <c r="D73" s="268"/>
      <c r="E73" s="268"/>
      <c r="F73" s="268"/>
      <c r="G73" s="268"/>
      <c r="H73" s="268"/>
      <c r="I73" s="268"/>
      <c r="J73" s="98"/>
      <c r="K73" s="282"/>
      <c r="L73" s="99"/>
      <c r="M73" s="269" t="str">
        <f t="shared" si="58"/>
        <v/>
      </c>
      <c r="N73" s="269" t="str">
        <f t="shared" si="58"/>
        <v/>
      </c>
      <c r="O73" s="269" t="str">
        <f t="shared" si="58"/>
        <v/>
      </c>
      <c r="P73" s="269" t="str">
        <f t="shared" si="58"/>
        <v/>
      </c>
      <c r="Q73" s="269" t="str">
        <f t="shared" si="58"/>
        <v/>
      </c>
      <c r="R73" s="269" t="str">
        <f t="shared" si="59"/>
        <v/>
      </c>
      <c r="S73" s="269" t="str">
        <f t="shared" si="60"/>
        <v/>
      </c>
      <c r="T73" s="269" t="str">
        <f t="shared" si="60"/>
        <v/>
      </c>
      <c r="U73" s="270" t="str">
        <f t="shared" si="65"/>
        <v/>
      </c>
      <c r="V73" s="126"/>
      <c r="W73" s="344"/>
      <c r="X73" s="268"/>
      <c r="Y73" s="268"/>
      <c r="Z73" s="268"/>
      <c r="AA73" s="268"/>
      <c r="AB73" s="268"/>
      <c r="AC73" s="268"/>
      <c r="AD73" s="98"/>
      <c r="AE73" s="282"/>
      <c r="AF73" s="99"/>
      <c r="AG73" s="269" t="str">
        <f t="shared" si="61"/>
        <v/>
      </c>
      <c r="AH73" s="269" t="str">
        <f t="shared" si="61"/>
        <v/>
      </c>
      <c r="AI73" s="269" t="str">
        <f t="shared" si="61"/>
        <v/>
      </c>
      <c r="AJ73" s="269" t="str">
        <f t="shared" si="61"/>
        <v/>
      </c>
      <c r="AK73" s="269" t="str">
        <f t="shared" si="61"/>
        <v/>
      </c>
      <c r="AL73" s="269" t="str">
        <f t="shared" si="62"/>
        <v/>
      </c>
      <c r="AM73" s="269" t="str">
        <f t="shared" si="63"/>
        <v/>
      </c>
      <c r="AN73" s="269" t="str">
        <f t="shared" si="63"/>
        <v/>
      </c>
    </row>
    <row r="74" spans="1:40" x14ac:dyDescent="0.25">
      <c r="A74" s="270" t="str">
        <f t="shared" si="64"/>
        <v/>
      </c>
      <c r="B74" s="126"/>
      <c r="C74" s="344"/>
      <c r="D74" s="268"/>
      <c r="E74" s="268"/>
      <c r="F74" s="268"/>
      <c r="G74" s="268"/>
      <c r="H74" s="268"/>
      <c r="I74" s="268"/>
      <c r="J74" s="98"/>
      <c r="K74" s="282"/>
      <c r="L74" s="99"/>
      <c r="M74" s="269" t="str">
        <f t="shared" si="58"/>
        <v/>
      </c>
      <c r="N74" s="269" t="str">
        <f t="shared" si="58"/>
        <v/>
      </c>
      <c r="O74" s="269" t="str">
        <f t="shared" si="58"/>
        <v/>
      </c>
      <c r="P74" s="269" t="str">
        <f t="shared" si="58"/>
        <v/>
      </c>
      <c r="Q74" s="269" t="str">
        <f t="shared" si="58"/>
        <v/>
      </c>
      <c r="R74" s="269" t="str">
        <f t="shared" si="59"/>
        <v/>
      </c>
      <c r="S74" s="269" t="str">
        <f t="shared" si="60"/>
        <v/>
      </c>
      <c r="T74" s="269" t="str">
        <f t="shared" si="60"/>
        <v/>
      </c>
      <c r="U74" s="270" t="str">
        <f t="shared" si="65"/>
        <v/>
      </c>
      <c r="V74" s="126"/>
      <c r="W74" s="344"/>
      <c r="X74" s="268"/>
      <c r="Y74" s="268"/>
      <c r="Z74" s="268"/>
      <c r="AA74" s="268"/>
      <c r="AB74" s="268"/>
      <c r="AC74" s="268"/>
      <c r="AD74" s="98"/>
      <c r="AE74" s="282"/>
      <c r="AF74" s="99"/>
      <c r="AG74" s="269" t="str">
        <f t="shared" si="61"/>
        <v/>
      </c>
      <c r="AH74" s="269" t="str">
        <f t="shared" si="61"/>
        <v/>
      </c>
      <c r="AI74" s="269" t="str">
        <f t="shared" si="61"/>
        <v/>
      </c>
      <c r="AJ74" s="269" t="str">
        <f t="shared" si="61"/>
        <v/>
      </c>
      <c r="AK74" s="269" t="str">
        <f t="shared" si="61"/>
        <v/>
      </c>
      <c r="AL74" s="269" t="str">
        <f t="shared" si="62"/>
        <v/>
      </c>
      <c r="AM74" s="269" t="str">
        <f t="shared" si="63"/>
        <v/>
      </c>
      <c r="AN74" s="269" t="str">
        <f t="shared" si="63"/>
        <v/>
      </c>
    </row>
    <row r="75" spans="1:40" x14ac:dyDescent="0.25">
      <c r="A75" s="386" t="s">
        <v>24</v>
      </c>
      <c r="B75" s="387"/>
      <c r="C75" s="345"/>
      <c r="D75" s="167" t="str">
        <f t="shared" ref="D75:I75" si="66">IFERROR(M75,"")</f>
        <v/>
      </c>
      <c r="E75" s="129" t="str">
        <f t="shared" si="66"/>
        <v/>
      </c>
      <c r="F75" s="129" t="str">
        <f t="shared" si="66"/>
        <v/>
      </c>
      <c r="G75" s="127" t="str">
        <f t="shared" si="66"/>
        <v/>
      </c>
      <c r="H75" s="127" t="str">
        <f t="shared" si="66"/>
        <v/>
      </c>
      <c r="I75" s="127" t="str">
        <f t="shared" si="66"/>
        <v/>
      </c>
      <c r="J75" s="100"/>
      <c r="K75" s="283"/>
      <c r="L75" s="101"/>
      <c r="M75" s="272" t="str">
        <f t="shared" ref="M75:T75" si="67">IF(M69="ERROR","ERROR",IF(M70="ERROR","ERROR",IF(M71="ERROR","ERROR",IF(M72="ERROR","ERROR",IF(M73="ERROR","ERROR",IF(M74="ERROR","ERROR",IF(M69="W","W",IF(M70="W","W",IF(M71="W","W",IF(M72="W","W",IF(M73="W","W",IF(M74="W","W",IF(ISBLANK(D69),IF(ISBLANK(D70),IF(ISBLANK(D71),IF(ISBLANK(D72),IF(ISBLANK(D73),IF(ISBLANK(D74),"",GEOMEAN(M69:M74)),GEOMEAN(M69:M74)),GEOMEAN(M69:M74)),GEOMEAN(M69:M74)),GEOMEAN(M69:M74)),GEOMEAN(M69:M74))))))))))))))</f>
        <v/>
      </c>
      <c r="N75" s="272" t="str">
        <f t="shared" si="67"/>
        <v/>
      </c>
      <c r="O75" s="273" t="str">
        <f t="shared" si="67"/>
        <v/>
      </c>
      <c r="P75" s="273" t="str">
        <f t="shared" si="67"/>
        <v/>
      </c>
      <c r="Q75" s="273" t="str">
        <f t="shared" si="67"/>
        <v/>
      </c>
      <c r="R75" s="272" t="str">
        <f t="shared" si="67"/>
        <v/>
      </c>
      <c r="S75" s="273" t="str">
        <f t="shared" si="67"/>
        <v/>
      </c>
      <c r="T75" s="273" t="str">
        <f t="shared" si="67"/>
        <v/>
      </c>
      <c r="U75" s="386" t="s">
        <v>24</v>
      </c>
      <c r="V75" s="387"/>
      <c r="W75" s="195"/>
      <c r="X75" s="342" t="str">
        <f t="shared" ref="X75:AC75" si="68">IFERROR(AG75,"")</f>
        <v/>
      </c>
      <c r="Y75" s="129" t="str">
        <f t="shared" si="68"/>
        <v/>
      </c>
      <c r="Z75" s="129" t="str">
        <f t="shared" si="68"/>
        <v/>
      </c>
      <c r="AA75" s="127" t="str">
        <f t="shared" si="68"/>
        <v/>
      </c>
      <c r="AB75" s="127" t="str">
        <f t="shared" si="68"/>
        <v/>
      </c>
      <c r="AC75" s="127" t="str">
        <f t="shared" si="68"/>
        <v/>
      </c>
      <c r="AD75" s="100"/>
      <c r="AE75" s="283"/>
      <c r="AF75" s="101"/>
      <c r="AG75" s="272" t="str">
        <f t="shared" ref="AG75:AN75" si="69">IF(AG69="ERROR","ERROR",IF(AG70="ERROR","ERROR",IF(AG71="ERROR","ERROR",IF(AG72="ERROR","ERROR",IF(AG73="ERROR","ERROR",IF(AG74="ERROR","ERROR",IF(AG69="W","W",IF(AG70="W","W",IF(AG71="W","W",IF(AG72="W","W",IF(AG73="W","W",IF(AG74="W","W",IF(ISBLANK(X69),IF(ISBLANK(X70),IF(ISBLANK(X71),IF(ISBLANK(X72),IF(ISBLANK(X73),IF(ISBLANK(X74),"",GEOMEAN(AG69:AG74)),GEOMEAN(AG69:AG74)),GEOMEAN(AG69:AG74)),GEOMEAN(AG69:AG74)),GEOMEAN(AG69:AG74)),GEOMEAN(AG69:AG74))))))))))))))</f>
        <v/>
      </c>
      <c r="AH75" s="272" t="str">
        <f t="shared" si="69"/>
        <v/>
      </c>
      <c r="AI75" s="273" t="str">
        <f t="shared" si="69"/>
        <v/>
      </c>
      <c r="AJ75" s="273" t="str">
        <f t="shared" si="69"/>
        <v/>
      </c>
      <c r="AK75" s="273" t="str">
        <f t="shared" si="69"/>
        <v/>
      </c>
      <c r="AL75" s="272" t="str">
        <f t="shared" si="69"/>
        <v/>
      </c>
      <c r="AM75" s="273" t="str">
        <f t="shared" si="69"/>
        <v/>
      </c>
      <c r="AN75" s="273" t="str">
        <f t="shared" si="69"/>
        <v/>
      </c>
    </row>
    <row r="76" spans="1:40" x14ac:dyDescent="0.25">
      <c r="A76" s="125"/>
      <c r="B76" s="126"/>
      <c r="C76" s="344"/>
      <c r="D76" s="268"/>
      <c r="E76" s="268"/>
      <c r="F76" s="268"/>
      <c r="G76" s="268"/>
      <c r="H76" s="268"/>
      <c r="I76" s="268"/>
      <c r="J76" s="98"/>
      <c r="K76" s="282"/>
      <c r="L76" s="99"/>
      <c r="M76" s="269" t="str">
        <f t="shared" ref="M76:Q81" si="70">IF(ISBLANK(D76),"",IF(ISNUMBER(D76),D76,IF(LEFT(D76,2)="NS","",IF(LEFT(D76,3)="ND(",VALUE(MID(D76,4,LEN(D76)-4))/2,IF(LEFT(D76,3)="ND ",VALUE(MID(D76,5,LEN(D76)-5)/2),IF(D76="No Discharge","",IF(D76="W","W","ERROR")))))))</f>
        <v/>
      </c>
      <c r="N76" s="269" t="str">
        <f t="shared" si="70"/>
        <v/>
      </c>
      <c r="O76" s="269" t="str">
        <f t="shared" si="70"/>
        <v/>
      </c>
      <c r="P76" s="269" t="str">
        <f t="shared" si="70"/>
        <v/>
      </c>
      <c r="Q76" s="269" t="str">
        <f t="shared" si="70"/>
        <v/>
      </c>
      <c r="R76" s="269" t="str">
        <f t="shared" ref="R76:R81" si="71">IF(ISBLANK(I76),"",IF(ISNUMBER(I76),I76,IF(LEFT(I76,2)="NS","",IF(LEFT(I76,3)="ND(",VALUE(MID(I76,4,LEN(I76)-4))/2,IF(LEFT(I76,3)="ND ",VALUE(MID(I76,5,LEN(I76)-5)/2),IF(I76="No Discharge","",IF(LEFT(I76,1)="&lt;",VALUE(MID(I76,2,LEN(I76)-1)),IF(LEFT(I76,1)="&gt;",VALUE(MID(I76,2,LEN(I76)-1)),IF(I76="W","W","ERROR")))))))))</f>
        <v/>
      </c>
      <c r="S76" s="269" t="str">
        <f t="shared" ref="S76:T81" si="72">IF(ISBLANK(J76),"",IF(ISNUMBER(J76),J76,IF(LEFT(J76,2)="NS","",IF(LEFT(J76,3)="ND(",VALUE(MID(J76,4,LEN(J76)-4))/2,IF(LEFT(J76,3)="ND ",VALUE(MID(J76,5,LEN(J76)-5)/2),IF(J76="No Discharge","",IF(J76="W","W","ERROR")))))))</f>
        <v/>
      </c>
      <c r="T76" s="269" t="str">
        <f t="shared" si="72"/>
        <v/>
      </c>
      <c r="U76" s="125"/>
      <c r="V76" s="126"/>
      <c r="W76" s="344"/>
      <c r="X76" s="268"/>
      <c r="Y76" s="268"/>
      <c r="Z76" s="268"/>
      <c r="AA76" s="268"/>
      <c r="AB76" s="268"/>
      <c r="AC76" s="268"/>
      <c r="AD76" s="98"/>
      <c r="AE76" s="282"/>
      <c r="AF76" s="99"/>
      <c r="AG76" s="269" t="str">
        <f t="shared" ref="AG76:AK81" si="73">IF(ISBLANK(X76),"",IF(ISNUMBER(X76),X76,IF(LEFT(X76,2)="NS","",IF(LEFT(X76,3)="ND(",VALUE(MID(X76,4,LEN(X76)-4))/2,IF(LEFT(X76,3)="ND ",VALUE(MID(X76,5,LEN(X76)-5)/2),IF(X76="No Discharge","",IF(X76="W","W","ERROR")))))))</f>
        <v/>
      </c>
      <c r="AH76" s="269" t="str">
        <f t="shared" si="73"/>
        <v/>
      </c>
      <c r="AI76" s="269" t="str">
        <f t="shared" si="73"/>
        <v/>
      </c>
      <c r="AJ76" s="269" t="str">
        <f t="shared" si="73"/>
        <v/>
      </c>
      <c r="AK76" s="269" t="str">
        <f t="shared" si="73"/>
        <v/>
      </c>
      <c r="AL76" s="269" t="str">
        <f t="shared" ref="AL76:AL81" si="74">IF(ISBLANK(AC76),"",IF(ISNUMBER(AC76),AC76,IF(LEFT(AC76,2)="NS","",IF(LEFT(AC76,3)="ND(",VALUE(MID(AC76,4,LEN(AC76)-4))/2,IF(LEFT(AC76,3)="ND ",VALUE(MID(AC76,5,LEN(AC76)-5)/2),IF(AC76="No Discharge","",IF(LEFT(AC76,1)="&lt;",VALUE(MID(AC76,2,LEN(AC76)-1)),IF(LEFT(AC76,1)="&gt;",VALUE(MID(AC76,2,LEN(AC76)-1)),IF(AC76="W","W","ERROR")))))))))</f>
        <v/>
      </c>
      <c r="AM76" s="269" t="str">
        <f t="shared" ref="AM76:AN81" si="75">IF(ISBLANK(AD76),"",IF(ISNUMBER(AD76),AD76,IF(LEFT(AD76,2)="NS","",IF(LEFT(AD76,3)="ND(",VALUE(MID(AD76,4,LEN(AD76)-4))/2,IF(LEFT(AD76,3)="ND ",VALUE(MID(AD76,5,LEN(AD76)-5)/2),IF(AD76="No Discharge","",IF(AD76="W","W","ERROR")))))))</f>
        <v/>
      </c>
      <c r="AN76" s="269" t="str">
        <f t="shared" si="75"/>
        <v/>
      </c>
    </row>
    <row r="77" spans="1:40" x14ac:dyDescent="0.25">
      <c r="A77" s="270" t="str">
        <f>IF(B77="","",A$76)</f>
        <v/>
      </c>
      <c r="B77" s="126"/>
      <c r="C77" s="344"/>
      <c r="D77" s="268"/>
      <c r="E77" s="268"/>
      <c r="F77" s="268"/>
      <c r="G77" s="268"/>
      <c r="H77" s="268"/>
      <c r="I77" s="268"/>
      <c r="J77" s="98"/>
      <c r="K77" s="282"/>
      <c r="L77" s="99"/>
      <c r="M77" s="269" t="str">
        <f t="shared" si="70"/>
        <v/>
      </c>
      <c r="N77" s="269" t="str">
        <f t="shared" si="70"/>
        <v/>
      </c>
      <c r="O77" s="269" t="str">
        <f t="shared" si="70"/>
        <v/>
      </c>
      <c r="P77" s="269" t="str">
        <f t="shared" si="70"/>
        <v/>
      </c>
      <c r="Q77" s="269" t="str">
        <f t="shared" si="70"/>
        <v/>
      </c>
      <c r="R77" s="269" t="str">
        <f t="shared" si="71"/>
        <v/>
      </c>
      <c r="S77" s="269" t="str">
        <f t="shared" si="72"/>
        <v/>
      </c>
      <c r="T77" s="269" t="str">
        <f t="shared" si="72"/>
        <v/>
      </c>
      <c r="U77" s="270" t="str">
        <f>IF(V77="","",U$76)</f>
        <v/>
      </c>
      <c r="V77" s="126"/>
      <c r="W77" s="344"/>
      <c r="X77" s="268"/>
      <c r="Y77" s="268"/>
      <c r="Z77" s="268"/>
      <c r="AA77" s="268"/>
      <c r="AB77" s="268"/>
      <c r="AC77" s="268"/>
      <c r="AD77" s="98"/>
      <c r="AE77" s="282"/>
      <c r="AF77" s="99"/>
      <c r="AG77" s="269" t="str">
        <f t="shared" si="73"/>
        <v/>
      </c>
      <c r="AH77" s="269" t="str">
        <f t="shared" si="73"/>
        <v/>
      </c>
      <c r="AI77" s="269" t="str">
        <f t="shared" si="73"/>
        <v/>
      </c>
      <c r="AJ77" s="269" t="str">
        <f t="shared" si="73"/>
        <v/>
      </c>
      <c r="AK77" s="269" t="str">
        <f t="shared" si="73"/>
        <v/>
      </c>
      <c r="AL77" s="269" t="str">
        <f t="shared" si="74"/>
        <v/>
      </c>
      <c r="AM77" s="269" t="str">
        <f t="shared" si="75"/>
        <v/>
      </c>
      <c r="AN77" s="269" t="str">
        <f t="shared" si="75"/>
        <v/>
      </c>
    </row>
    <row r="78" spans="1:40" x14ac:dyDescent="0.25">
      <c r="A78" s="270" t="str">
        <f t="shared" ref="A78:A81" si="76">IF(B78="","",A$76)</f>
        <v/>
      </c>
      <c r="B78" s="126"/>
      <c r="C78" s="344"/>
      <c r="D78" s="268"/>
      <c r="E78" s="268"/>
      <c r="F78" s="268"/>
      <c r="G78" s="268"/>
      <c r="H78" s="268"/>
      <c r="I78" s="268"/>
      <c r="J78" s="98"/>
      <c r="K78" s="282"/>
      <c r="L78" s="99"/>
      <c r="M78" s="269" t="str">
        <f t="shared" si="70"/>
        <v/>
      </c>
      <c r="N78" s="269" t="str">
        <f t="shared" si="70"/>
        <v/>
      </c>
      <c r="O78" s="269" t="str">
        <f t="shared" si="70"/>
        <v/>
      </c>
      <c r="P78" s="269" t="str">
        <f t="shared" si="70"/>
        <v/>
      </c>
      <c r="Q78" s="269" t="str">
        <f t="shared" si="70"/>
        <v/>
      </c>
      <c r="R78" s="269" t="str">
        <f t="shared" si="71"/>
        <v/>
      </c>
      <c r="S78" s="269" t="str">
        <f t="shared" si="72"/>
        <v/>
      </c>
      <c r="T78" s="269" t="str">
        <f t="shared" si="72"/>
        <v/>
      </c>
      <c r="U78" s="270" t="str">
        <f t="shared" ref="U78:U81" si="77">IF(V78="","",U$76)</f>
        <v/>
      </c>
      <c r="V78" s="126"/>
      <c r="W78" s="344"/>
      <c r="X78" s="268"/>
      <c r="Y78" s="268"/>
      <c r="Z78" s="268"/>
      <c r="AA78" s="268"/>
      <c r="AB78" s="268"/>
      <c r="AC78" s="268"/>
      <c r="AD78" s="98"/>
      <c r="AE78" s="282"/>
      <c r="AF78" s="99"/>
      <c r="AG78" s="269" t="str">
        <f t="shared" si="73"/>
        <v/>
      </c>
      <c r="AH78" s="269" t="str">
        <f t="shared" si="73"/>
        <v/>
      </c>
      <c r="AI78" s="269" t="str">
        <f t="shared" si="73"/>
        <v/>
      </c>
      <c r="AJ78" s="269" t="str">
        <f t="shared" si="73"/>
        <v/>
      </c>
      <c r="AK78" s="269" t="str">
        <f t="shared" si="73"/>
        <v/>
      </c>
      <c r="AL78" s="269" t="str">
        <f t="shared" si="74"/>
        <v/>
      </c>
      <c r="AM78" s="269" t="str">
        <f t="shared" si="75"/>
        <v/>
      </c>
      <c r="AN78" s="269" t="str">
        <f t="shared" si="75"/>
        <v/>
      </c>
    </row>
    <row r="79" spans="1:40" x14ac:dyDescent="0.25">
      <c r="A79" s="270" t="str">
        <f t="shared" si="76"/>
        <v/>
      </c>
      <c r="B79" s="126"/>
      <c r="C79" s="344"/>
      <c r="D79" s="268"/>
      <c r="E79" s="268"/>
      <c r="F79" s="268"/>
      <c r="G79" s="268"/>
      <c r="H79" s="268"/>
      <c r="I79" s="268"/>
      <c r="J79" s="98"/>
      <c r="K79" s="282"/>
      <c r="L79" s="99"/>
      <c r="M79" s="269" t="str">
        <f t="shared" si="70"/>
        <v/>
      </c>
      <c r="N79" s="269" t="str">
        <f t="shared" si="70"/>
        <v/>
      </c>
      <c r="O79" s="269" t="str">
        <f t="shared" si="70"/>
        <v/>
      </c>
      <c r="P79" s="269" t="str">
        <f t="shared" si="70"/>
        <v/>
      </c>
      <c r="Q79" s="269" t="str">
        <f t="shared" si="70"/>
        <v/>
      </c>
      <c r="R79" s="269" t="str">
        <f t="shared" si="71"/>
        <v/>
      </c>
      <c r="S79" s="269" t="str">
        <f t="shared" si="72"/>
        <v/>
      </c>
      <c r="T79" s="269" t="str">
        <f t="shared" si="72"/>
        <v/>
      </c>
      <c r="U79" s="270" t="str">
        <f t="shared" si="77"/>
        <v/>
      </c>
      <c r="V79" s="126"/>
      <c r="W79" s="344"/>
      <c r="X79" s="268"/>
      <c r="Y79" s="268"/>
      <c r="Z79" s="268"/>
      <c r="AA79" s="268"/>
      <c r="AB79" s="268"/>
      <c r="AC79" s="268"/>
      <c r="AD79" s="98"/>
      <c r="AE79" s="282"/>
      <c r="AF79" s="99"/>
      <c r="AG79" s="269" t="str">
        <f t="shared" si="73"/>
        <v/>
      </c>
      <c r="AH79" s="269" t="str">
        <f t="shared" si="73"/>
        <v/>
      </c>
      <c r="AI79" s="269" t="str">
        <f t="shared" si="73"/>
        <v/>
      </c>
      <c r="AJ79" s="269" t="str">
        <f t="shared" si="73"/>
        <v/>
      </c>
      <c r="AK79" s="269" t="str">
        <f t="shared" si="73"/>
        <v/>
      </c>
      <c r="AL79" s="269" t="str">
        <f t="shared" si="74"/>
        <v/>
      </c>
      <c r="AM79" s="269" t="str">
        <f t="shared" si="75"/>
        <v/>
      </c>
      <c r="AN79" s="269" t="str">
        <f t="shared" si="75"/>
        <v/>
      </c>
    </row>
    <row r="80" spans="1:40" x14ac:dyDescent="0.25">
      <c r="A80" s="270" t="str">
        <f t="shared" si="76"/>
        <v/>
      </c>
      <c r="B80" s="126"/>
      <c r="C80" s="344"/>
      <c r="D80" s="268"/>
      <c r="E80" s="268"/>
      <c r="F80" s="268"/>
      <c r="G80" s="268"/>
      <c r="H80" s="268"/>
      <c r="I80" s="268"/>
      <c r="J80" s="98"/>
      <c r="K80" s="282"/>
      <c r="L80" s="99"/>
      <c r="M80" s="269" t="str">
        <f t="shared" si="70"/>
        <v/>
      </c>
      <c r="N80" s="269" t="str">
        <f t="shared" si="70"/>
        <v/>
      </c>
      <c r="O80" s="269" t="str">
        <f t="shared" si="70"/>
        <v/>
      </c>
      <c r="P80" s="269" t="str">
        <f t="shared" si="70"/>
        <v/>
      </c>
      <c r="Q80" s="269" t="str">
        <f t="shared" si="70"/>
        <v/>
      </c>
      <c r="R80" s="269" t="str">
        <f t="shared" si="71"/>
        <v/>
      </c>
      <c r="S80" s="269" t="str">
        <f t="shared" si="72"/>
        <v/>
      </c>
      <c r="T80" s="269" t="str">
        <f t="shared" si="72"/>
        <v/>
      </c>
      <c r="U80" s="270" t="str">
        <f t="shared" si="77"/>
        <v/>
      </c>
      <c r="V80" s="126"/>
      <c r="W80" s="344"/>
      <c r="X80" s="268"/>
      <c r="Y80" s="268"/>
      <c r="Z80" s="268"/>
      <c r="AA80" s="268"/>
      <c r="AB80" s="268"/>
      <c r="AC80" s="268"/>
      <c r="AD80" s="98"/>
      <c r="AE80" s="282"/>
      <c r="AF80" s="99"/>
      <c r="AG80" s="269" t="str">
        <f t="shared" si="73"/>
        <v/>
      </c>
      <c r="AH80" s="269" t="str">
        <f t="shared" si="73"/>
        <v/>
      </c>
      <c r="AI80" s="269" t="str">
        <f t="shared" si="73"/>
        <v/>
      </c>
      <c r="AJ80" s="269" t="str">
        <f t="shared" si="73"/>
        <v/>
      </c>
      <c r="AK80" s="269" t="str">
        <f t="shared" si="73"/>
        <v/>
      </c>
      <c r="AL80" s="269" t="str">
        <f t="shared" si="74"/>
        <v/>
      </c>
      <c r="AM80" s="269" t="str">
        <f t="shared" si="75"/>
        <v/>
      </c>
      <c r="AN80" s="269" t="str">
        <f t="shared" si="75"/>
        <v/>
      </c>
    </row>
    <row r="81" spans="1:40" x14ac:dyDescent="0.25">
      <c r="A81" s="270" t="str">
        <f t="shared" si="76"/>
        <v/>
      </c>
      <c r="B81" s="126"/>
      <c r="C81" s="344"/>
      <c r="D81" s="268"/>
      <c r="E81" s="268"/>
      <c r="F81" s="268"/>
      <c r="G81" s="268"/>
      <c r="H81" s="268"/>
      <c r="I81" s="268"/>
      <c r="J81" s="98"/>
      <c r="K81" s="282"/>
      <c r="L81" s="99"/>
      <c r="M81" s="269" t="str">
        <f t="shared" si="70"/>
        <v/>
      </c>
      <c r="N81" s="269" t="str">
        <f t="shared" si="70"/>
        <v/>
      </c>
      <c r="O81" s="269" t="str">
        <f t="shared" si="70"/>
        <v/>
      </c>
      <c r="P81" s="269" t="str">
        <f t="shared" si="70"/>
        <v/>
      </c>
      <c r="Q81" s="269" t="str">
        <f t="shared" si="70"/>
        <v/>
      </c>
      <c r="R81" s="269" t="str">
        <f t="shared" si="71"/>
        <v/>
      </c>
      <c r="S81" s="269" t="str">
        <f t="shared" si="72"/>
        <v/>
      </c>
      <c r="T81" s="269" t="str">
        <f t="shared" si="72"/>
        <v/>
      </c>
      <c r="U81" s="270" t="str">
        <f t="shared" si="77"/>
        <v/>
      </c>
      <c r="V81" s="126"/>
      <c r="W81" s="344"/>
      <c r="X81" s="268"/>
      <c r="Y81" s="268"/>
      <c r="Z81" s="268"/>
      <c r="AA81" s="268"/>
      <c r="AB81" s="268"/>
      <c r="AC81" s="268"/>
      <c r="AD81" s="98"/>
      <c r="AE81" s="282"/>
      <c r="AF81" s="99"/>
      <c r="AG81" s="269" t="str">
        <f t="shared" si="73"/>
        <v/>
      </c>
      <c r="AH81" s="269" t="str">
        <f t="shared" si="73"/>
        <v/>
      </c>
      <c r="AI81" s="269" t="str">
        <f t="shared" si="73"/>
        <v/>
      </c>
      <c r="AJ81" s="269" t="str">
        <f t="shared" si="73"/>
        <v/>
      </c>
      <c r="AK81" s="269" t="str">
        <f t="shared" si="73"/>
        <v/>
      </c>
      <c r="AL81" s="269" t="str">
        <f t="shared" si="74"/>
        <v/>
      </c>
      <c r="AM81" s="269" t="str">
        <f t="shared" si="75"/>
        <v/>
      </c>
      <c r="AN81" s="269" t="str">
        <f t="shared" si="75"/>
        <v/>
      </c>
    </row>
    <row r="82" spans="1:40" x14ac:dyDescent="0.25">
      <c r="A82" s="386" t="s">
        <v>24</v>
      </c>
      <c r="B82" s="387"/>
      <c r="C82" s="195"/>
      <c r="D82" s="342" t="str">
        <f t="shared" ref="D82:I82" si="78">IFERROR(M82,"")</f>
        <v/>
      </c>
      <c r="E82" s="129" t="str">
        <f t="shared" si="78"/>
        <v/>
      </c>
      <c r="F82" s="129" t="str">
        <f t="shared" si="78"/>
        <v/>
      </c>
      <c r="G82" s="127" t="str">
        <f t="shared" si="78"/>
        <v/>
      </c>
      <c r="H82" s="127" t="str">
        <f t="shared" si="78"/>
        <v/>
      </c>
      <c r="I82" s="127" t="str">
        <f t="shared" si="78"/>
        <v/>
      </c>
      <c r="J82" s="100" t="str">
        <f t="shared" ref="J82:K82" si="79">IF(ISERROR(S82),"",S82)</f>
        <v/>
      </c>
      <c r="K82" s="283" t="str">
        <f t="shared" si="79"/>
        <v/>
      </c>
      <c r="L82" s="101"/>
      <c r="M82" s="272" t="str">
        <f t="shared" ref="M82:T82" si="80">IF(M76="ERROR","ERROR",IF(M77="ERROR","ERROR",IF(M78="ERROR","ERROR",IF(M79="ERROR","ERROR",IF(M80="ERROR","ERROR",IF(M81="ERROR","ERROR",IF(M76="W","W",IF(M77="W","W",IF(M78="W","W",IF(M79="W","W",IF(M80="W","W",IF(M81="W","W",IF(ISBLANK(D76),IF(ISBLANK(D77),IF(ISBLANK(D78),IF(ISBLANK(D79),IF(ISBLANK(D80),IF(ISBLANK(D81),"",GEOMEAN(M76:M81)),GEOMEAN(M76:M81)),GEOMEAN(M76:M81)),GEOMEAN(M76:M81)),GEOMEAN(M76:M81)),GEOMEAN(M76:M81))))))))))))))</f>
        <v/>
      </c>
      <c r="N82" s="272" t="str">
        <f t="shared" si="80"/>
        <v/>
      </c>
      <c r="O82" s="273" t="str">
        <f t="shared" si="80"/>
        <v/>
      </c>
      <c r="P82" s="273" t="str">
        <f t="shared" si="80"/>
        <v/>
      </c>
      <c r="Q82" s="273" t="str">
        <f t="shared" si="80"/>
        <v/>
      </c>
      <c r="R82" s="272" t="str">
        <f t="shared" si="80"/>
        <v/>
      </c>
      <c r="S82" s="273" t="str">
        <f t="shared" si="80"/>
        <v/>
      </c>
      <c r="T82" s="273" t="str">
        <f t="shared" si="80"/>
        <v/>
      </c>
      <c r="U82" s="386" t="s">
        <v>24</v>
      </c>
      <c r="V82" s="387"/>
      <c r="W82" s="195"/>
      <c r="X82" s="342" t="str">
        <f t="shared" ref="X82:AC82" si="81">IFERROR(AG82,"")</f>
        <v/>
      </c>
      <c r="Y82" s="340" t="str">
        <f t="shared" si="81"/>
        <v/>
      </c>
      <c r="Z82" s="129" t="str">
        <f t="shared" si="81"/>
        <v/>
      </c>
      <c r="AA82" s="127" t="str">
        <f t="shared" si="81"/>
        <v/>
      </c>
      <c r="AB82" s="127" t="str">
        <f t="shared" si="81"/>
        <v/>
      </c>
      <c r="AC82" s="127" t="str">
        <f t="shared" si="81"/>
        <v/>
      </c>
      <c r="AD82" s="100" t="str">
        <f t="shared" ref="AD82:AE82" si="82">IF(ISERROR(AM82),"",AM82)</f>
        <v/>
      </c>
      <c r="AE82" s="283" t="str">
        <f t="shared" si="82"/>
        <v/>
      </c>
      <c r="AF82" s="101"/>
      <c r="AG82" s="272" t="str">
        <f t="shared" ref="AG82:AN82" si="83">IF(AG76="ERROR","ERROR",IF(AG77="ERROR","ERROR",IF(AG78="ERROR","ERROR",IF(AG79="ERROR","ERROR",IF(AG80="ERROR","ERROR",IF(AG81="ERROR","ERROR",IF(AG76="W","W",IF(AG77="W","W",IF(AG78="W","W",IF(AG79="W","W",IF(AG80="W","W",IF(AG81="W","W",IF(ISBLANK(X76),IF(ISBLANK(X77),IF(ISBLANK(X78),IF(ISBLANK(X79),IF(ISBLANK(X80),IF(ISBLANK(X81),"",GEOMEAN(AG76:AG81)),GEOMEAN(AG76:AG81)),GEOMEAN(AG76:AG81)),GEOMEAN(AG76:AG81)),GEOMEAN(AG76:AG81)),GEOMEAN(AG76:AG81))))))))))))))</f>
        <v/>
      </c>
      <c r="AH82" s="272" t="str">
        <f t="shared" si="83"/>
        <v/>
      </c>
      <c r="AI82" s="273" t="str">
        <f t="shared" si="83"/>
        <v/>
      </c>
      <c r="AJ82" s="273" t="str">
        <f t="shared" si="83"/>
        <v/>
      </c>
      <c r="AK82" s="273" t="str">
        <f t="shared" si="83"/>
        <v/>
      </c>
      <c r="AL82" s="272" t="str">
        <f t="shared" si="83"/>
        <v/>
      </c>
      <c r="AM82" s="273" t="str">
        <f t="shared" si="83"/>
        <v/>
      </c>
      <c r="AN82" s="273" t="str">
        <f t="shared" si="83"/>
        <v/>
      </c>
    </row>
    <row r="83" spans="1:40" x14ac:dyDescent="0.25">
      <c r="A83" s="125"/>
      <c r="B83" s="126"/>
      <c r="C83" s="344"/>
      <c r="D83" s="268"/>
      <c r="E83" s="268"/>
      <c r="F83" s="268"/>
      <c r="G83" s="268"/>
      <c r="H83" s="268"/>
      <c r="I83" s="268"/>
      <c r="J83" s="98"/>
      <c r="K83" s="282"/>
      <c r="L83" s="99"/>
      <c r="M83" s="269" t="str">
        <f t="shared" ref="M83:Q88" si="84">IF(ISBLANK(D83),"",IF(ISNUMBER(D83),D83,IF(LEFT(D83,2)="NS","",IF(LEFT(D83,3)="ND(",VALUE(MID(D83,4,LEN(D83)-4))/2,IF(LEFT(D83,3)="ND ",VALUE(MID(D83,5,LEN(D83)-5)/2),IF(D83="No Discharge","",IF(D83="W","W","ERROR")))))))</f>
        <v/>
      </c>
      <c r="N83" s="269" t="str">
        <f t="shared" si="84"/>
        <v/>
      </c>
      <c r="O83" s="269" t="str">
        <f t="shared" si="84"/>
        <v/>
      </c>
      <c r="P83" s="269" t="str">
        <f t="shared" si="84"/>
        <v/>
      </c>
      <c r="Q83" s="269" t="str">
        <f t="shared" si="84"/>
        <v/>
      </c>
      <c r="R83" s="269" t="str">
        <f t="shared" ref="R83:R88" si="85">IF(ISBLANK(I83),"",IF(ISNUMBER(I83),I83,IF(LEFT(I83,2)="NS","",IF(LEFT(I83,3)="ND(",VALUE(MID(I83,4,LEN(I83)-4))/2,IF(LEFT(I83,3)="ND ",VALUE(MID(I83,5,LEN(I83)-5)/2),IF(I83="No Discharge","",IF(LEFT(I83,1)="&lt;",VALUE(MID(I83,2,LEN(I83)-1)),IF(LEFT(I83,1)="&gt;",VALUE(MID(I83,2,LEN(I83)-1)),IF(I83="W","W","ERROR")))))))))</f>
        <v/>
      </c>
      <c r="S83" s="269" t="str">
        <f t="shared" ref="S83:T88" si="86">IF(ISBLANK(J83),"",IF(ISNUMBER(J83),J83,IF(LEFT(J83,2)="NS","",IF(LEFT(J83,3)="ND(",VALUE(MID(J83,4,LEN(J83)-4))/2,IF(LEFT(J83,3)="ND ",VALUE(MID(J83,5,LEN(J83)-5)/2),IF(J83="No Discharge","",IF(J83="W","W","ERROR")))))))</f>
        <v/>
      </c>
      <c r="T83" s="269" t="str">
        <f t="shared" si="86"/>
        <v/>
      </c>
      <c r="U83" s="125"/>
      <c r="V83" s="126"/>
      <c r="W83" s="268"/>
      <c r="X83" s="268"/>
      <c r="Y83" s="268"/>
      <c r="Z83" s="268"/>
      <c r="AA83" s="268"/>
      <c r="AB83" s="268"/>
      <c r="AC83" s="268"/>
      <c r="AD83" s="98"/>
      <c r="AE83" s="282"/>
      <c r="AF83" s="99"/>
      <c r="AG83" s="269" t="str">
        <f t="shared" ref="AG83:AK88" si="87">IF(ISBLANK(X83),"",IF(ISNUMBER(X83),X83,IF(LEFT(X83,2)="NS","",IF(LEFT(X83,3)="ND(",VALUE(MID(X83,4,LEN(X83)-4))/2,IF(LEFT(X83,3)="ND ",VALUE(MID(X83,5,LEN(X83)-5)/2),IF(X83="No Discharge","",IF(X83="W","W","ERROR")))))))</f>
        <v/>
      </c>
      <c r="AH83" s="269" t="str">
        <f t="shared" si="87"/>
        <v/>
      </c>
      <c r="AI83" s="269" t="str">
        <f t="shared" si="87"/>
        <v/>
      </c>
      <c r="AJ83" s="269" t="str">
        <f t="shared" si="87"/>
        <v/>
      </c>
      <c r="AK83" s="269" t="str">
        <f t="shared" si="87"/>
        <v/>
      </c>
      <c r="AL83" s="269" t="str">
        <f t="shared" ref="AL83:AL88" si="88">IF(ISBLANK(AC83),"",IF(ISNUMBER(AC83),AC83,IF(LEFT(AC83,2)="NS","",IF(LEFT(AC83,3)="ND(",VALUE(MID(AC83,4,LEN(AC83)-4))/2,IF(LEFT(AC83,3)="ND ",VALUE(MID(AC83,5,LEN(AC83)-5)/2),IF(AC83="No Discharge","",IF(LEFT(AC83,1)="&lt;",VALUE(MID(AC83,2,LEN(AC83)-1)),IF(LEFT(AC83,1)="&gt;",VALUE(MID(AC83,2,LEN(AC83)-1)),IF(AC83="W","W","ERROR")))))))))</f>
        <v/>
      </c>
      <c r="AM83" s="269" t="str">
        <f t="shared" ref="AM83:AN88" si="89">IF(ISBLANK(AD83),"",IF(ISNUMBER(AD83),AD83,IF(LEFT(AD83,2)="NS","",IF(LEFT(AD83,3)="ND(",VALUE(MID(AD83,4,LEN(AD83)-4))/2,IF(LEFT(AD83,3)="ND ",VALUE(MID(AD83,5,LEN(AD83)-5)/2),IF(AD83="No Discharge","",IF(AD83="W","W","ERROR")))))))</f>
        <v/>
      </c>
      <c r="AN83" s="269" t="str">
        <f t="shared" si="89"/>
        <v/>
      </c>
    </row>
    <row r="84" spans="1:40" x14ac:dyDescent="0.25">
      <c r="A84" s="270" t="str">
        <f>IF(B84="","",A$83)</f>
        <v/>
      </c>
      <c r="B84" s="126"/>
      <c r="C84" s="344"/>
      <c r="D84" s="268"/>
      <c r="E84" s="346"/>
      <c r="F84" s="346"/>
      <c r="G84" s="346"/>
      <c r="H84" s="346"/>
      <c r="I84" s="346"/>
      <c r="J84" s="98"/>
      <c r="K84" s="282"/>
      <c r="L84" s="99"/>
      <c r="M84" s="269" t="str">
        <f t="shared" si="84"/>
        <v/>
      </c>
      <c r="N84" s="269" t="str">
        <f t="shared" si="84"/>
        <v/>
      </c>
      <c r="O84" s="269" t="str">
        <f t="shared" si="84"/>
        <v/>
      </c>
      <c r="P84" s="269" t="str">
        <f t="shared" si="84"/>
        <v/>
      </c>
      <c r="Q84" s="269" t="str">
        <f t="shared" si="84"/>
        <v/>
      </c>
      <c r="R84" s="269" t="str">
        <f t="shared" si="85"/>
        <v/>
      </c>
      <c r="S84" s="269" t="str">
        <f t="shared" si="86"/>
        <v/>
      </c>
      <c r="T84" s="269" t="str">
        <f t="shared" si="86"/>
        <v/>
      </c>
      <c r="U84" s="270" t="str">
        <f>IF(V84="","",U$83)</f>
        <v/>
      </c>
      <c r="V84" s="126"/>
      <c r="W84" s="268"/>
      <c r="X84" s="268"/>
      <c r="Y84" s="268"/>
      <c r="Z84" s="268"/>
      <c r="AA84" s="268"/>
      <c r="AB84" s="268"/>
      <c r="AC84" s="268"/>
      <c r="AD84" s="98"/>
      <c r="AE84" s="282"/>
      <c r="AF84" s="99"/>
      <c r="AG84" s="269" t="str">
        <f t="shared" si="87"/>
        <v/>
      </c>
      <c r="AH84" s="269" t="str">
        <f t="shared" si="87"/>
        <v/>
      </c>
      <c r="AI84" s="269" t="str">
        <f t="shared" si="87"/>
        <v/>
      </c>
      <c r="AJ84" s="269" t="str">
        <f t="shared" si="87"/>
        <v/>
      </c>
      <c r="AK84" s="269" t="str">
        <f t="shared" si="87"/>
        <v/>
      </c>
      <c r="AL84" s="269" t="str">
        <f t="shared" si="88"/>
        <v/>
      </c>
      <c r="AM84" s="269" t="str">
        <f t="shared" si="89"/>
        <v/>
      </c>
      <c r="AN84" s="269" t="str">
        <f t="shared" si="89"/>
        <v/>
      </c>
    </row>
    <row r="85" spans="1:40" x14ac:dyDescent="0.25">
      <c r="A85" s="270" t="str">
        <f t="shared" ref="A85:A88" si="90">IF(B85="","",A$83)</f>
        <v/>
      </c>
      <c r="B85" s="126"/>
      <c r="C85" s="344"/>
      <c r="D85" s="268"/>
      <c r="E85" s="346"/>
      <c r="F85" s="346"/>
      <c r="G85" s="346"/>
      <c r="H85" s="346"/>
      <c r="I85" s="346"/>
      <c r="J85" s="98"/>
      <c r="K85" s="282"/>
      <c r="L85" s="99"/>
      <c r="M85" s="269" t="str">
        <f t="shared" si="84"/>
        <v/>
      </c>
      <c r="N85" s="269" t="str">
        <f t="shared" si="84"/>
        <v/>
      </c>
      <c r="O85" s="269" t="str">
        <f t="shared" si="84"/>
        <v/>
      </c>
      <c r="P85" s="269" t="str">
        <f t="shared" si="84"/>
        <v/>
      </c>
      <c r="Q85" s="269" t="str">
        <f t="shared" si="84"/>
        <v/>
      </c>
      <c r="R85" s="269" t="str">
        <f t="shared" si="85"/>
        <v/>
      </c>
      <c r="S85" s="269" t="str">
        <f t="shared" si="86"/>
        <v/>
      </c>
      <c r="T85" s="269" t="str">
        <f t="shared" si="86"/>
        <v/>
      </c>
      <c r="U85" s="270" t="str">
        <f t="shared" ref="U85:U88" si="91">IF(V85="","",U$83)</f>
        <v/>
      </c>
      <c r="V85" s="126"/>
      <c r="W85" s="268"/>
      <c r="X85" s="268"/>
      <c r="Y85" s="268"/>
      <c r="Z85" s="268"/>
      <c r="AA85" s="268"/>
      <c r="AB85" s="268"/>
      <c r="AC85" s="268"/>
      <c r="AD85" s="98"/>
      <c r="AE85" s="282"/>
      <c r="AF85" s="99"/>
      <c r="AG85" s="269" t="str">
        <f t="shared" si="87"/>
        <v/>
      </c>
      <c r="AH85" s="269" t="str">
        <f t="shared" si="87"/>
        <v/>
      </c>
      <c r="AI85" s="269" t="str">
        <f t="shared" si="87"/>
        <v/>
      </c>
      <c r="AJ85" s="269" t="str">
        <f t="shared" si="87"/>
        <v/>
      </c>
      <c r="AK85" s="269" t="str">
        <f t="shared" si="87"/>
        <v/>
      </c>
      <c r="AL85" s="269" t="str">
        <f t="shared" si="88"/>
        <v/>
      </c>
      <c r="AM85" s="269" t="str">
        <f t="shared" si="89"/>
        <v/>
      </c>
      <c r="AN85" s="269" t="str">
        <f t="shared" si="89"/>
        <v/>
      </c>
    </row>
    <row r="86" spans="1:40" x14ac:dyDescent="0.25">
      <c r="A86" s="270" t="str">
        <f t="shared" si="90"/>
        <v/>
      </c>
      <c r="B86" s="126"/>
      <c r="C86" s="344"/>
      <c r="D86" s="268"/>
      <c r="E86" s="268"/>
      <c r="F86" s="268"/>
      <c r="G86" s="268"/>
      <c r="H86" s="268"/>
      <c r="I86" s="268"/>
      <c r="J86" s="98"/>
      <c r="K86" s="282"/>
      <c r="L86" s="99"/>
      <c r="M86" s="269" t="str">
        <f t="shared" si="84"/>
        <v/>
      </c>
      <c r="N86" s="269" t="str">
        <f t="shared" si="84"/>
        <v/>
      </c>
      <c r="O86" s="269" t="str">
        <f t="shared" si="84"/>
        <v/>
      </c>
      <c r="P86" s="269" t="str">
        <f t="shared" si="84"/>
        <v/>
      </c>
      <c r="Q86" s="269" t="str">
        <f t="shared" si="84"/>
        <v/>
      </c>
      <c r="R86" s="269" t="str">
        <f t="shared" si="85"/>
        <v/>
      </c>
      <c r="S86" s="269" t="str">
        <f t="shared" si="86"/>
        <v/>
      </c>
      <c r="T86" s="269" t="str">
        <f t="shared" si="86"/>
        <v/>
      </c>
      <c r="U86" s="270" t="str">
        <f t="shared" si="91"/>
        <v/>
      </c>
      <c r="V86" s="126"/>
      <c r="W86" s="268"/>
      <c r="X86" s="268"/>
      <c r="Y86" s="268"/>
      <c r="Z86" s="268"/>
      <c r="AA86" s="268"/>
      <c r="AB86" s="268"/>
      <c r="AC86" s="268"/>
      <c r="AD86" s="98"/>
      <c r="AE86" s="282"/>
      <c r="AF86" s="99"/>
      <c r="AG86" s="269" t="str">
        <f t="shared" si="87"/>
        <v/>
      </c>
      <c r="AH86" s="269" t="str">
        <f t="shared" si="87"/>
        <v/>
      </c>
      <c r="AI86" s="269" t="str">
        <f t="shared" si="87"/>
        <v/>
      </c>
      <c r="AJ86" s="269" t="str">
        <f t="shared" si="87"/>
        <v/>
      </c>
      <c r="AK86" s="269" t="str">
        <f t="shared" si="87"/>
        <v/>
      </c>
      <c r="AL86" s="269" t="str">
        <f t="shared" si="88"/>
        <v/>
      </c>
      <c r="AM86" s="269" t="str">
        <f t="shared" si="89"/>
        <v/>
      </c>
      <c r="AN86" s="269" t="str">
        <f t="shared" si="89"/>
        <v/>
      </c>
    </row>
    <row r="87" spans="1:40" x14ac:dyDescent="0.25">
      <c r="A87" s="270" t="str">
        <f t="shared" si="90"/>
        <v/>
      </c>
      <c r="B87" s="126"/>
      <c r="C87" s="344"/>
      <c r="D87" s="268"/>
      <c r="E87" s="268"/>
      <c r="F87" s="268"/>
      <c r="G87" s="268"/>
      <c r="H87" s="268"/>
      <c r="I87" s="268"/>
      <c r="J87" s="98"/>
      <c r="K87" s="282"/>
      <c r="L87" s="99"/>
      <c r="M87" s="269" t="str">
        <f t="shared" si="84"/>
        <v/>
      </c>
      <c r="N87" s="269" t="str">
        <f t="shared" si="84"/>
        <v/>
      </c>
      <c r="O87" s="269" t="str">
        <f t="shared" si="84"/>
        <v/>
      </c>
      <c r="P87" s="269" t="str">
        <f t="shared" si="84"/>
        <v/>
      </c>
      <c r="Q87" s="269" t="str">
        <f t="shared" si="84"/>
        <v/>
      </c>
      <c r="R87" s="269" t="str">
        <f t="shared" si="85"/>
        <v/>
      </c>
      <c r="S87" s="269" t="str">
        <f t="shared" si="86"/>
        <v/>
      </c>
      <c r="T87" s="269" t="str">
        <f t="shared" si="86"/>
        <v/>
      </c>
      <c r="U87" s="270" t="str">
        <f t="shared" si="91"/>
        <v/>
      </c>
      <c r="V87" s="126"/>
      <c r="W87" s="268"/>
      <c r="X87" s="268"/>
      <c r="Y87" s="268"/>
      <c r="Z87" s="268"/>
      <c r="AA87" s="268"/>
      <c r="AB87" s="268"/>
      <c r="AC87" s="268"/>
      <c r="AD87" s="98"/>
      <c r="AE87" s="282"/>
      <c r="AF87" s="99"/>
      <c r="AG87" s="269" t="str">
        <f t="shared" si="87"/>
        <v/>
      </c>
      <c r="AH87" s="269" t="str">
        <f t="shared" si="87"/>
        <v/>
      </c>
      <c r="AI87" s="269" t="str">
        <f t="shared" si="87"/>
        <v/>
      </c>
      <c r="AJ87" s="269" t="str">
        <f t="shared" si="87"/>
        <v/>
      </c>
      <c r="AK87" s="269" t="str">
        <f t="shared" si="87"/>
        <v/>
      </c>
      <c r="AL87" s="269" t="str">
        <f t="shared" si="88"/>
        <v/>
      </c>
      <c r="AM87" s="269" t="str">
        <f t="shared" si="89"/>
        <v/>
      </c>
      <c r="AN87" s="269" t="str">
        <f t="shared" si="89"/>
        <v/>
      </c>
    </row>
    <row r="88" spans="1:40" x14ac:dyDescent="0.25">
      <c r="A88" s="270" t="str">
        <f t="shared" si="90"/>
        <v/>
      </c>
      <c r="B88" s="126"/>
      <c r="C88" s="344"/>
      <c r="D88" s="268"/>
      <c r="E88" s="268"/>
      <c r="F88" s="268"/>
      <c r="G88" s="268"/>
      <c r="H88" s="268"/>
      <c r="I88" s="268"/>
      <c r="J88" s="98"/>
      <c r="K88" s="282"/>
      <c r="L88" s="99"/>
      <c r="M88" s="269" t="str">
        <f t="shared" si="84"/>
        <v/>
      </c>
      <c r="N88" s="269" t="str">
        <f t="shared" si="84"/>
        <v/>
      </c>
      <c r="O88" s="269" t="str">
        <f t="shared" si="84"/>
        <v/>
      </c>
      <c r="P88" s="269" t="str">
        <f t="shared" si="84"/>
        <v/>
      </c>
      <c r="Q88" s="269" t="str">
        <f t="shared" si="84"/>
        <v/>
      </c>
      <c r="R88" s="269" t="str">
        <f t="shared" si="85"/>
        <v/>
      </c>
      <c r="S88" s="269" t="str">
        <f t="shared" si="86"/>
        <v/>
      </c>
      <c r="T88" s="269" t="str">
        <f t="shared" si="86"/>
        <v/>
      </c>
      <c r="U88" s="270" t="str">
        <f t="shared" si="91"/>
        <v/>
      </c>
      <c r="V88" s="126"/>
      <c r="W88" s="268"/>
      <c r="X88" s="268"/>
      <c r="Y88" s="268"/>
      <c r="Z88" s="268"/>
      <c r="AA88" s="268"/>
      <c r="AB88" s="268"/>
      <c r="AC88" s="268"/>
      <c r="AD88" s="98"/>
      <c r="AE88" s="282"/>
      <c r="AF88" s="99"/>
      <c r="AG88" s="269" t="str">
        <f t="shared" si="87"/>
        <v/>
      </c>
      <c r="AH88" s="269" t="str">
        <f t="shared" si="87"/>
        <v/>
      </c>
      <c r="AI88" s="269" t="str">
        <f t="shared" si="87"/>
        <v/>
      </c>
      <c r="AJ88" s="269" t="str">
        <f t="shared" si="87"/>
        <v/>
      </c>
      <c r="AK88" s="269" t="str">
        <f t="shared" si="87"/>
        <v/>
      </c>
      <c r="AL88" s="269" t="str">
        <f t="shared" si="88"/>
        <v/>
      </c>
      <c r="AM88" s="269" t="str">
        <f t="shared" si="89"/>
        <v/>
      </c>
      <c r="AN88" s="269" t="str">
        <f t="shared" si="89"/>
        <v/>
      </c>
    </row>
    <row r="89" spans="1:40" x14ac:dyDescent="0.25">
      <c r="A89" s="386" t="s">
        <v>24</v>
      </c>
      <c r="B89" s="387"/>
      <c r="C89" s="195"/>
      <c r="D89" s="342" t="str">
        <f t="shared" ref="D89:I89" si="92">IFERROR(M89,"")</f>
        <v/>
      </c>
      <c r="E89" s="129" t="str">
        <f t="shared" si="92"/>
        <v/>
      </c>
      <c r="F89" s="129" t="str">
        <f t="shared" si="92"/>
        <v/>
      </c>
      <c r="G89" s="127" t="str">
        <f t="shared" si="92"/>
        <v/>
      </c>
      <c r="H89" s="127" t="str">
        <f t="shared" si="92"/>
        <v/>
      </c>
      <c r="I89" s="127" t="str">
        <f t="shared" si="92"/>
        <v/>
      </c>
      <c r="J89" s="100" t="str">
        <f t="shared" ref="J89:K89" si="93">IF(ISERROR(S89),"",S89)</f>
        <v/>
      </c>
      <c r="K89" s="283" t="str">
        <f t="shared" si="93"/>
        <v/>
      </c>
      <c r="L89" s="101"/>
      <c r="M89" s="272" t="str">
        <f t="shared" ref="M89:T89" si="94">IF(M83="ERROR","ERROR",IF(M84="ERROR","ERROR",IF(M85="ERROR","ERROR",IF(M86="ERROR","ERROR",IF(M87="ERROR","ERROR",IF(M88="ERROR","ERROR",IF(M83="W","W",IF(M84="W","W",IF(M85="W","W",IF(M86="W","W",IF(M87="W","W",IF(M88="W","W",IF(ISBLANK(D83),IF(ISBLANK(D84),IF(ISBLANK(D85),IF(ISBLANK(D86),IF(ISBLANK(D87),IF(ISBLANK(D88),"",GEOMEAN(M83:M88)),GEOMEAN(M83:M88)),GEOMEAN(M83:M88)),GEOMEAN(M83:M88)),GEOMEAN(M83:M88)),GEOMEAN(M83:M88))))))))))))))</f>
        <v/>
      </c>
      <c r="N89" s="272" t="str">
        <f t="shared" si="94"/>
        <v/>
      </c>
      <c r="O89" s="273" t="str">
        <f t="shared" si="94"/>
        <v/>
      </c>
      <c r="P89" s="273" t="str">
        <f t="shared" si="94"/>
        <v/>
      </c>
      <c r="Q89" s="273" t="str">
        <f t="shared" si="94"/>
        <v/>
      </c>
      <c r="R89" s="272" t="str">
        <f t="shared" si="94"/>
        <v/>
      </c>
      <c r="S89" s="273" t="str">
        <f t="shared" si="94"/>
        <v/>
      </c>
      <c r="T89" s="273" t="str">
        <f t="shared" si="94"/>
        <v/>
      </c>
      <c r="U89" s="386" t="s">
        <v>24</v>
      </c>
      <c r="V89" s="387"/>
      <c r="W89" s="195"/>
      <c r="X89" s="342" t="str">
        <f t="shared" ref="X89:AC89" si="95">IFERROR(AG89,"")</f>
        <v/>
      </c>
      <c r="Y89" s="129" t="str">
        <f t="shared" si="95"/>
        <v/>
      </c>
      <c r="Z89" s="340" t="str">
        <f t="shared" si="95"/>
        <v/>
      </c>
      <c r="AA89" s="127" t="str">
        <f t="shared" si="95"/>
        <v/>
      </c>
      <c r="AB89" s="127" t="str">
        <f t="shared" si="95"/>
        <v/>
      </c>
      <c r="AC89" s="127" t="str">
        <f t="shared" si="95"/>
        <v/>
      </c>
      <c r="AD89" s="100" t="str">
        <f t="shared" ref="AD89:AE89" si="96">IF(ISERROR(AM89),"",AM89)</f>
        <v/>
      </c>
      <c r="AE89" s="283" t="str">
        <f t="shared" si="96"/>
        <v/>
      </c>
      <c r="AF89" s="101"/>
      <c r="AG89" s="272" t="str">
        <f t="shared" ref="AG89:AN89" si="97">IF(AG83="ERROR","ERROR",IF(AG84="ERROR","ERROR",IF(AG85="ERROR","ERROR",IF(AG86="ERROR","ERROR",IF(AG87="ERROR","ERROR",IF(AG88="ERROR","ERROR",IF(AG83="W","W",IF(AG84="W","W",IF(AG85="W","W",IF(AG86="W","W",IF(AG87="W","W",IF(AG88="W","W",IF(ISBLANK(X83),IF(ISBLANK(X84),IF(ISBLANK(X85),IF(ISBLANK(X86),IF(ISBLANK(X87),IF(ISBLANK(X88),"",GEOMEAN(AG83:AG88)),GEOMEAN(AG83:AG88)),GEOMEAN(AG83:AG88)),GEOMEAN(AG83:AG88)),GEOMEAN(AG83:AG88)),GEOMEAN(AG83:AG88))))))))))))))</f>
        <v/>
      </c>
      <c r="AH89" s="272" t="str">
        <f t="shared" si="97"/>
        <v/>
      </c>
      <c r="AI89" s="273" t="str">
        <f t="shared" si="97"/>
        <v/>
      </c>
      <c r="AJ89" s="273" t="str">
        <f t="shared" si="97"/>
        <v/>
      </c>
      <c r="AK89" s="273" t="str">
        <f t="shared" si="97"/>
        <v/>
      </c>
      <c r="AL89" s="272" t="str">
        <f t="shared" si="97"/>
        <v/>
      </c>
      <c r="AM89" s="273" t="str">
        <f t="shared" si="97"/>
        <v/>
      </c>
      <c r="AN89" s="273" t="str">
        <f t="shared" si="97"/>
        <v/>
      </c>
    </row>
    <row r="90" spans="1:40" x14ac:dyDescent="0.25">
      <c r="A90" s="30"/>
      <c r="B90" s="274" t="str">
        <f t="shared" ref="A90:I92" si="98">B43</f>
        <v>You must select if your receiving water is impaired for pH in the 'General' tab</v>
      </c>
      <c r="C90" s="320"/>
      <c r="D90" s="279"/>
      <c r="E90" s="280"/>
      <c r="F90" s="280"/>
      <c r="G90" s="33"/>
      <c r="H90" s="33"/>
      <c r="I90" s="284"/>
      <c r="J90" s="286"/>
      <c r="K90" s="287"/>
      <c r="L90" s="99"/>
      <c r="M90" s="121"/>
      <c r="N90" s="121"/>
      <c r="O90" s="121"/>
      <c r="P90" s="121"/>
      <c r="Q90" s="121"/>
      <c r="R90" s="121"/>
      <c r="S90" s="103"/>
      <c r="T90" s="103"/>
      <c r="U90" s="30"/>
      <c r="V90" s="274" t="str">
        <f t="shared" ref="V90" si="99">V43</f>
        <v>You must select if your receiving water is impaired for pH in the 'General' tab</v>
      </c>
      <c r="W90" s="320"/>
      <c r="X90" s="279"/>
      <c r="Y90" s="280"/>
      <c r="Z90" s="280"/>
      <c r="AA90" s="33"/>
      <c r="AB90" s="33"/>
      <c r="AC90" s="284"/>
      <c r="AD90" s="286"/>
      <c r="AE90" s="287"/>
      <c r="AF90" s="99"/>
      <c r="AG90" s="121"/>
      <c r="AH90" s="121"/>
      <c r="AI90" s="121"/>
      <c r="AJ90" s="121"/>
      <c r="AK90" s="121"/>
      <c r="AL90" s="121"/>
      <c r="AM90" s="103"/>
      <c r="AN90" s="103"/>
    </row>
    <row r="91" spans="1:40" ht="13.8" customHeight="1" x14ac:dyDescent="0.25">
      <c r="A91" s="406" t="str">
        <f t="shared" ref="A91:G91" si="100">A44</f>
        <v>Benchmarks</v>
      </c>
      <c r="B91" s="407"/>
      <c r="C91" s="233" t="str">
        <f t="shared" si="100"/>
        <v>5.5-9.0</v>
      </c>
      <c r="D91" s="235">
        <f t="shared" si="100"/>
        <v>1.4999999999999999E-2</v>
      </c>
      <c r="E91" s="236">
        <f t="shared" si="100"/>
        <v>0.24</v>
      </c>
      <c r="F91" s="236">
        <f t="shared" si="100"/>
        <v>0.24</v>
      </c>
      <c r="G91" s="234">
        <f t="shared" si="100"/>
        <v>30</v>
      </c>
      <c r="H91" s="234"/>
      <c r="I91" s="234"/>
      <c r="J91" s="98"/>
      <c r="K91" s="282"/>
      <c r="L91" s="99"/>
      <c r="N91" s="105"/>
      <c r="O91" s="105"/>
      <c r="P91" s="105"/>
      <c r="Q91" s="105"/>
      <c r="R91" s="103"/>
      <c r="S91" s="103"/>
      <c r="T91" s="103"/>
      <c r="U91" s="406" t="str">
        <f t="shared" ref="U91:U92" si="101">U44</f>
        <v>Benchmarks</v>
      </c>
      <c r="V91" s="407"/>
      <c r="W91" s="233" t="str">
        <f t="shared" ref="W91:AA92" si="102">W44</f>
        <v>5.5-9.0</v>
      </c>
      <c r="X91" s="235">
        <f t="shared" si="102"/>
        <v>1.4999999999999999E-2</v>
      </c>
      <c r="Y91" s="236">
        <f t="shared" si="102"/>
        <v>0.24</v>
      </c>
      <c r="Z91" s="236">
        <f t="shared" si="102"/>
        <v>0.24</v>
      </c>
      <c r="AA91" s="234">
        <f t="shared" si="102"/>
        <v>30</v>
      </c>
      <c r="AB91" s="234"/>
      <c r="AC91" s="234"/>
      <c r="AD91" s="98"/>
      <c r="AE91" s="282"/>
      <c r="AF91" s="99"/>
      <c r="AH91" s="105"/>
      <c r="AI91" s="105"/>
      <c r="AJ91" s="105"/>
      <c r="AK91" s="105"/>
      <c r="AL91" s="103"/>
      <c r="AM91" s="103"/>
      <c r="AN91" s="103"/>
    </row>
    <row r="92" spans="1:40" x14ac:dyDescent="0.25">
      <c r="A92" s="406" t="str">
        <f t="shared" si="98"/>
        <v>303(d) Limits</v>
      </c>
      <c r="B92" s="407"/>
      <c r="C92" s="233" t="str">
        <f t="shared" si="98"/>
        <v>OOPS</v>
      </c>
      <c r="D92" s="235">
        <f t="shared" si="98"/>
        <v>1.4999999999999999E-2</v>
      </c>
      <c r="E92" s="235">
        <f t="shared" si="98"/>
        <v>1.7000000000000001E-2</v>
      </c>
      <c r="F92" s="236">
        <f t="shared" si="98"/>
        <v>4.1000000000000002E-2</v>
      </c>
      <c r="G92" s="234"/>
      <c r="H92" s="234">
        <f t="shared" si="98"/>
        <v>406</v>
      </c>
      <c r="I92" s="234">
        <f t="shared" si="98"/>
        <v>10</v>
      </c>
      <c r="J92" s="106"/>
      <c r="K92" s="107"/>
      <c r="L92" s="108"/>
      <c r="N92" s="105"/>
      <c r="O92" s="105"/>
      <c r="P92" s="105"/>
      <c r="Q92" s="105"/>
      <c r="R92" s="103"/>
      <c r="S92" s="103"/>
      <c r="T92" s="103"/>
      <c r="U92" s="406" t="str">
        <f t="shared" si="101"/>
        <v>303(d) Limits</v>
      </c>
      <c r="V92" s="407"/>
      <c r="W92" s="233" t="str">
        <f t="shared" si="102"/>
        <v>OOPS</v>
      </c>
      <c r="X92" s="235">
        <f t="shared" si="102"/>
        <v>1.4999999999999999E-2</v>
      </c>
      <c r="Y92" s="235">
        <f t="shared" si="102"/>
        <v>1.7000000000000001E-2</v>
      </c>
      <c r="Z92" s="236">
        <f t="shared" si="102"/>
        <v>4.1000000000000002E-2</v>
      </c>
      <c r="AA92" s="234"/>
      <c r="AB92" s="234">
        <f t="shared" ref="AB92:AC92" si="103">AB45</f>
        <v>406</v>
      </c>
      <c r="AC92" s="234">
        <f t="shared" si="103"/>
        <v>10</v>
      </c>
      <c r="AD92" s="106"/>
      <c r="AE92" s="107"/>
      <c r="AF92" s="108"/>
      <c r="AH92" s="105"/>
      <c r="AI92" s="105"/>
      <c r="AJ92" s="105"/>
      <c r="AK92" s="105"/>
      <c r="AL92" s="103"/>
      <c r="AM92" s="103"/>
      <c r="AN92" s="103"/>
    </row>
    <row r="93" spans="1:40" x14ac:dyDescent="0.25">
      <c r="A93" s="28"/>
      <c r="B93" s="28"/>
      <c r="C93" s="28"/>
      <c r="D93" s="28"/>
      <c r="E93" s="28"/>
      <c r="F93" s="28"/>
      <c r="G93" s="28"/>
      <c r="H93" s="28"/>
      <c r="I93" s="28"/>
      <c r="J93" s="28"/>
      <c r="K93" s="124"/>
      <c r="L93" s="28"/>
      <c r="N93" s="105"/>
      <c r="O93" s="105"/>
      <c r="P93" s="105"/>
      <c r="Q93" s="105"/>
      <c r="R93" s="103"/>
      <c r="S93" s="103"/>
      <c r="T93" s="103"/>
      <c r="U93" s="28"/>
      <c r="V93" s="28"/>
      <c r="W93" s="28"/>
      <c r="X93" s="28"/>
      <c r="Y93" s="28"/>
      <c r="Z93" s="28"/>
      <c r="AA93" s="28"/>
      <c r="AB93" s="28"/>
      <c r="AC93" s="28"/>
      <c r="AD93" s="28"/>
      <c r="AE93" s="124"/>
      <c r="AF93" s="28"/>
      <c r="AH93" s="105"/>
      <c r="AI93" s="105"/>
      <c r="AJ93" s="105"/>
      <c r="AK93" s="105"/>
      <c r="AL93" s="103"/>
      <c r="AM93" s="103"/>
      <c r="AN93" s="103"/>
    </row>
    <row r="94" spans="1:40" x14ac:dyDescent="0.25">
      <c r="N94" s="105"/>
      <c r="O94" s="105"/>
      <c r="P94" s="105"/>
      <c r="Q94" s="105"/>
      <c r="R94" s="103"/>
      <c r="S94" s="103"/>
      <c r="T94" s="103"/>
    </row>
  </sheetData>
  <sheetProtection algorithmName="SHA-512" hashValue="SaQ5XZPlPdDOax7mbQI/0JuEiIKBe2VGyvyz1SN22af472c4nOUbEmT/lVPODfJMLUdCJpiFxbZmh061e9yG9w==" saltValue="stWwrX22CKIq4oqOkW52rQ==" spinCount="100000" sheet="1" objects="1" scenarios="1"/>
  <mergeCells count="51">
    <mergeCell ref="AD13:AF13"/>
    <mergeCell ref="B2:D3"/>
    <mergeCell ref="I2:K3"/>
    <mergeCell ref="AC2:AE3"/>
    <mergeCell ref="A10:L10"/>
    <mergeCell ref="U10:AF10"/>
    <mergeCell ref="A11:L12"/>
    <mergeCell ref="U11:AF12"/>
    <mergeCell ref="A13:A14"/>
    <mergeCell ref="B13:B14"/>
    <mergeCell ref="J13:L13"/>
    <mergeCell ref="U13:U14"/>
    <mergeCell ref="V13:V14"/>
    <mergeCell ref="A21:B21"/>
    <mergeCell ref="U21:V21"/>
    <mergeCell ref="A28:B28"/>
    <mergeCell ref="U28:V28"/>
    <mergeCell ref="A35:B35"/>
    <mergeCell ref="U35:V35"/>
    <mergeCell ref="A42:B42"/>
    <mergeCell ref="U42:V42"/>
    <mergeCell ref="J43:L43"/>
    <mergeCell ref="AD43:AF43"/>
    <mergeCell ref="A44:B44"/>
    <mergeCell ref="U44:V44"/>
    <mergeCell ref="A45:B45"/>
    <mergeCell ref="U45:V45"/>
    <mergeCell ref="I49:K50"/>
    <mergeCell ref="AC49:AE50"/>
    <mergeCell ref="A57:L57"/>
    <mergeCell ref="U57:AF57"/>
    <mergeCell ref="A58:L59"/>
    <mergeCell ref="U58:AF59"/>
    <mergeCell ref="A60:A61"/>
    <mergeCell ref="B60:B61"/>
    <mergeCell ref="J60:L60"/>
    <mergeCell ref="U60:U61"/>
    <mergeCell ref="V60:V61"/>
    <mergeCell ref="AD60:AF60"/>
    <mergeCell ref="A68:B68"/>
    <mergeCell ref="U68:V68"/>
    <mergeCell ref="A75:B75"/>
    <mergeCell ref="U75:V75"/>
    <mergeCell ref="A82:B82"/>
    <mergeCell ref="U82:V82"/>
    <mergeCell ref="A89:B89"/>
    <mergeCell ref="U89:V89"/>
    <mergeCell ref="A91:B91"/>
    <mergeCell ref="U91:V91"/>
    <mergeCell ref="A92:B92"/>
    <mergeCell ref="U92:V92"/>
  </mergeCells>
  <conditionalFormatting sqref="D21">
    <cfRule type="cellIs" dxfId="386" priority="110" operator="greaterThan">
      <formula>$D$44</formula>
    </cfRule>
  </conditionalFormatting>
  <conditionalFormatting sqref="E42">
    <cfRule type="cellIs" dxfId="385" priority="109" operator="greaterThan">
      <formula>$E$44</formula>
    </cfRule>
  </conditionalFormatting>
  <conditionalFormatting sqref="E35">
    <cfRule type="cellIs" dxfId="384" priority="108" operator="greaterThan">
      <formula>$E$44</formula>
    </cfRule>
  </conditionalFormatting>
  <conditionalFormatting sqref="E28">
    <cfRule type="cellIs" dxfId="383" priority="107" operator="greaterThan">
      <formula>$E$44</formula>
    </cfRule>
  </conditionalFormatting>
  <conditionalFormatting sqref="E21">
    <cfRule type="cellIs" dxfId="382" priority="106" operator="greaterThan">
      <formula>$E$44</formula>
    </cfRule>
  </conditionalFormatting>
  <conditionalFormatting sqref="F42">
    <cfRule type="cellIs" dxfId="381" priority="105" operator="greaterThan">
      <formula>$F$44</formula>
    </cfRule>
  </conditionalFormatting>
  <conditionalFormatting sqref="F35">
    <cfRule type="cellIs" dxfId="380" priority="104" operator="greaterThan">
      <formula>$F$44</formula>
    </cfRule>
  </conditionalFormatting>
  <conditionalFormatting sqref="F28">
    <cfRule type="cellIs" dxfId="379" priority="103" operator="greaterThan">
      <formula>$F$44</formula>
    </cfRule>
  </conditionalFormatting>
  <conditionalFormatting sqref="F21">
    <cfRule type="cellIs" dxfId="378" priority="102" operator="greaterThan">
      <formula>$F$44</formula>
    </cfRule>
  </conditionalFormatting>
  <conditionalFormatting sqref="G42">
    <cfRule type="cellIs" dxfId="377" priority="101" operator="greaterThan">
      <formula>$G$44</formula>
    </cfRule>
  </conditionalFormatting>
  <conditionalFormatting sqref="G35">
    <cfRule type="cellIs" dxfId="376" priority="100" operator="greaterThan">
      <formula>$G$44</formula>
    </cfRule>
  </conditionalFormatting>
  <conditionalFormatting sqref="G28">
    <cfRule type="cellIs" dxfId="375" priority="99" operator="greaterThan">
      <formula>$G$44</formula>
    </cfRule>
  </conditionalFormatting>
  <conditionalFormatting sqref="G21">
    <cfRule type="cellIs" dxfId="374" priority="98" operator="greaterThan">
      <formula>$G$44</formula>
    </cfRule>
  </conditionalFormatting>
  <conditionalFormatting sqref="H42">
    <cfRule type="cellIs" dxfId="373" priority="97" operator="greaterThan">
      <formula>$H$45</formula>
    </cfRule>
  </conditionalFormatting>
  <conditionalFormatting sqref="H35">
    <cfRule type="cellIs" dxfId="372" priority="96" operator="greaterThan">
      <formula>$H$45</formula>
    </cfRule>
  </conditionalFormatting>
  <conditionalFormatting sqref="H28">
    <cfRule type="cellIs" dxfId="371" priority="95" operator="greaterThan">
      <formula>$H$45</formula>
    </cfRule>
  </conditionalFormatting>
  <conditionalFormatting sqref="H21">
    <cfRule type="cellIs" dxfId="370" priority="94" operator="greaterThan">
      <formula>$H$45</formula>
    </cfRule>
  </conditionalFormatting>
  <conditionalFormatting sqref="I42">
    <cfRule type="cellIs" dxfId="369" priority="93" operator="greaterThan">
      <formula>$I$45</formula>
    </cfRule>
  </conditionalFormatting>
  <conditionalFormatting sqref="I35">
    <cfRule type="cellIs" dxfId="368" priority="92" operator="greaterThan">
      <formula>$I$45</formula>
    </cfRule>
  </conditionalFormatting>
  <conditionalFormatting sqref="I28">
    <cfRule type="cellIs" dxfId="367" priority="91" operator="greaterThan">
      <formula>$I$45</formula>
    </cfRule>
  </conditionalFormatting>
  <conditionalFormatting sqref="I21">
    <cfRule type="cellIs" dxfId="366" priority="90" operator="greaterThan">
      <formula>$I$45</formula>
    </cfRule>
  </conditionalFormatting>
  <conditionalFormatting sqref="X21">
    <cfRule type="cellIs" dxfId="365" priority="86" operator="greaterThan">
      <formula>$D$44</formula>
    </cfRule>
  </conditionalFormatting>
  <conditionalFormatting sqref="Y42">
    <cfRule type="cellIs" dxfId="364" priority="85" operator="greaterThan">
      <formula>$E$44</formula>
    </cfRule>
  </conditionalFormatting>
  <conditionalFormatting sqref="Y35">
    <cfRule type="cellIs" dxfId="363" priority="84" operator="greaterThan">
      <formula>$E$44</formula>
    </cfRule>
  </conditionalFormatting>
  <conditionalFormatting sqref="Y28">
    <cfRule type="cellIs" dxfId="362" priority="83" operator="greaterThan">
      <formula>$E$44</formula>
    </cfRule>
  </conditionalFormatting>
  <conditionalFormatting sqref="Y21">
    <cfRule type="cellIs" dxfId="361" priority="82" operator="greaterThan">
      <formula>$E$44</formula>
    </cfRule>
  </conditionalFormatting>
  <conditionalFormatting sqref="Z42">
    <cfRule type="cellIs" dxfId="360" priority="81" operator="greaterThan">
      <formula>$F$44</formula>
    </cfRule>
  </conditionalFormatting>
  <conditionalFormatting sqref="Z35">
    <cfRule type="cellIs" dxfId="359" priority="80" operator="greaterThan">
      <formula>$F$44</formula>
    </cfRule>
  </conditionalFormatting>
  <conditionalFormatting sqref="Z28">
    <cfRule type="cellIs" dxfId="358" priority="79" operator="greaterThan">
      <formula>$F$44</formula>
    </cfRule>
  </conditionalFormatting>
  <conditionalFormatting sqref="Z21">
    <cfRule type="cellIs" dxfId="357" priority="78" operator="greaterThan">
      <formula>$F$44</formula>
    </cfRule>
  </conditionalFormatting>
  <conditionalFormatting sqref="AA42">
    <cfRule type="cellIs" dxfId="356" priority="77" operator="greaterThan">
      <formula>$G$44</formula>
    </cfRule>
  </conditionalFormatting>
  <conditionalFormatting sqref="AA35">
    <cfRule type="cellIs" dxfId="355" priority="76" operator="greaterThan">
      <formula>$G$44</formula>
    </cfRule>
  </conditionalFormatting>
  <conditionalFormatting sqref="AA28">
    <cfRule type="cellIs" dxfId="354" priority="75" operator="greaterThan">
      <formula>$G$44</formula>
    </cfRule>
  </conditionalFormatting>
  <conditionalFormatting sqref="AA21">
    <cfRule type="cellIs" dxfId="353" priority="74" operator="greaterThan">
      <formula>$G$44</formula>
    </cfRule>
  </conditionalFormatting>
  <conditionalFormatting sqref="AB42">
    <cfRule type="cellIs" dxfId="352" priority="73" operator="greaterThan">
      <formula>$H$45</formula>
    </cfRule>
  </conditionalFormatting>
  <conditionalFormatting sqref="AB35">
    <cfRule type="cellIs" dxfId="351" priority="72" operator="greaterThan">
      <formula>$H$45</formula>
    </cfRule>
  </conditionalFormatting>
  <conditionalFormatting sqref="AB28">
    <cfRule type="cellIs" dxfId="350" priority="71" operator="greaterThan">
      <formula>$H$45</formula>
    </cfRule>
  </conditionalFormatting>
  <conditionalFormatting sqref="AB21">
    <cfRule type="cellIs" dxfId="349" priority="70" operator="greaterThan">
      <formula>$H$45</formula>
    </cfRule>
  </conditionalFormatting>
  <conditionalFormatting sqref="AC42">
    <cfRule type="cellIs" dxfId="348" priority="69" operator="greaterThan">
      <formula>$I$45</formula>
    </cfRule>
  </conditionalFormatting>
  <conditionalFormatting sqref="AC35">
    <cfRule type="cellIs" dxfId="347" priority="68" operator="greaterThan">
      <formula>$I$45</formula>
    </cfRule>
  </conditionalFormatting>
  <conditionalFormatting sqref="AC28">
    <cfRule type="cellIs" dxfId="346" priority="67" operator="greaterThan">
      <formula>$I$45</formula>
    </cfRule>
  </conditionalFormatting>
  <conditionalFormatting sqref="AC21">
    <cfRule type="cellIs" dxfId="345" priority="66" operator="greaterThan">
      <formula>$I$45</formula>
    </cfRule>
  </conditionalFormatting>
  <conditionalFormatting sqref="D75">
    <cfRule type="cellIs" dxfId="344" priority="63" operator="greaterThan">
      <formula>$D$44</formula>
    </cfRule>
  </conditionalFormatting>
  <conditionalFormatting sqref="E89">
    <cfRule type="cellIs" dxfId="343" priority="61" operator="greaterThan">
      <formula>$E$44</formula>
    </cfRule>
  </conditionalFormatting>
  <conditionalFormatting sqref="E82">
    <cfRule type="cellIs" dxfId="342" priority="60" operator="greaterThan">
      <formula>$E$44</formula>
    </cfRule>
  </conditionalFormatting>
  <conditionalFormatting sqref="E75">
    <cfRule type="cellIs" dxfId="341" priority="59" operator="greaterThan">
      <formula>$E$44</formula>
    </cfRule>
  </conditionalFormatting>
  <conditionalFormatting sqref="E68">
    <cfRule type="cellIs" dxfId="340" priority="58" operator="greaterThan">
      <formula>$E$44</formula>
    </cfRule>
  </conditionalFormatting>
  <conditionalFormatting sqref="F89">
    <cfRule type="cellIs" dxfId="339" priority="57" operator="greaterThan">
      <formula>$F$44</formula>
    </cfRule>
  </conditionalFormatting>
  <conditionalFormatting sqref="F82">
    <cfRule type="cellIs" dxfId="338" priority="56" operator="greaterThan">
      <formula>$F$44</formula>
    </cfRule>
  </conditionalFormatting>
  <conditionalFormatting sqref="F75">
    <cfRule type="cellIs" dxfId="337" priority="55" operator="greaterThan">
      <formula>$F$44</formula>
    </cfRule>
  </conditionalFormatting>
  <conditionalFormatting sqref="F68">
    <cfRule type="cellIs" dxfId="336" priority="54" operator="greaterThan">
      <formula>$F$44</formula>
    </cfRule>
  </conditionalFormatting>
  <conditionalFormatting sqref="G89">
    <cfRule type="cellIs" dxfId="335" priority="53" operator="greaterThan">
      <formula>$G$44</formula>
    </cfRule>
  </conditionalFormatting>
  <conditionalFormatting sqref="G82">
    <cfRule type="cellIs" dxfId="334" priority="52" operator="greaterThan">
      <formula>$G$44</formula>
    </cfRule>
  </conditionalFormatting>
  <conditionalFormatting sqref="G75">
    <cfRule type="cellIs" dxfId="333" priority="51" operator="greaterThan">
      <formula>$G$44</formula>
    </cfRule>
  </conditionalFormatting>
  <conditionalFormatting sqref="G68">
    <cfRule type="cellIs" dxfId="332" priority="50" operator="greaterThan">
      <formula>$G$44</formula>
    </cfRule>
  </conditionalFormatting>
  <conditionalFormatting sqref="H89">
    <cfRule type="cellIs" dxfId="331" priority="49" operator="greaterThan">
      <formula>$H$45</formula>
    </cfRule>
  </conditionalFormatting>
  <conditionalFormatting sqref="H82">
    <cfRule type="cellIs" dxfId="330" priority="48" operator="greaterThan">
      <formula>$H$45</formula>
    </cfRule>
  </conditionalFormatting>
  <conditionalFormatting sqref="H75">
    <cfRule type="cellIs" dxfId="329" priority="47" operator="greaterThan">
      <formula>$H$45</formula>
    </cfRule>
  </conditionalFormatting>
  <conditionalFormatting sqref="H68">
    <cfRule type="cellIs" dxfId="328" priority="46" operator="greaterThan">
      <formula>$H$45</formula>
    </cfRule>
  </conditionalFormatting>
  <conditionalFormatting sqref="I89">
    <cfRule type="cellIs" dxfId="327" priority="45" operator="greaterThan">
      <formula>$I$45</formula>
    </cfRule>
  </conditionalFormatting>
  <conditionalFormatting sqref="I82">
    <cfRule type="cellIs" dxfId="326" priority="44" operator="greaterThan">
      <formula>$I$45</formula>
    </cfRule>
  </conditionalFormatting>
  <conditionalFormatting sqref="I75">
    <cfRule type="cellIs" dxfId="325" priority="43" operator="greaterThan">
      <formula>$I$45</formula>
    </cfRule>
  </conditionalFormatting>
  <conditionalFormatting sqref="I68">
    <cfRule type="cellIs" dxfId="324" priority="42" operator="greaterThan">
      <formula>$I$45</formula>
    </cfRule>
  </conditionalFormatting>
  <conditionalFormatting sqref="Y89">
    <cfRule type="cellIs" dxfId="323" priority="37" operator="greaterThan">
      <formula>$E$44</formula>
    </cfRule>
  </conditionalFormatting>
  <conditionalFormatting sqref="Y82">
    <cfRule type="cellIs" dxfId="322" priority="36" operator="greaterThan">
      <formula>$E$44</formula>
    </cfRule>
  </conditionalFormatting>
  <conditionalFormatting sqref="Y75">
    <cfRule type="cellIs" dxfId="321" priority="35" operator="greaterThan">
      <formula>$E$44</formula>
    </cfRule>
  </conditionalFormatting>
  <conditionalFormatting sqref="Y68">
    <cfRule type="cellIs" dxfId="320" priority="34" operator="greaterThan">
      <formula>$E$44</formula>
    </cfRule>
  </conditionalFormatting>
  <conditionalFormatting sqref="Z82">
    <cfRule type="cellIs" dxfId="319" priority="32" operator="greaterThan">
      <formula>$F$44</formula>
    </cfRule>
  </conditionalFormatting>
  <conditionalFormatting sqref="Z75">
    <cfRule type="cellIs" dxfId="318" priority="31" operator="greaterThan">
      <formula>$F$44</formula>
    </cfRule>
  </conditionalFormatting>
  <conditionalFormatting sqref="Z68">
    <cfRule type="cellIs" dxfId="317" priority="30" operator="greaterThan">
      <formula>$F$44</formula>
    </cfRule>
  </conditionalFormatting>
  <conditionalFormatting sqref="AA89">
    <cfRule type="cellIs" dxfId="316" priority="29" operator="greaterThan">
      <formula>$G$44</formula>
    </cfRule>
  </conditionalFormatting>
  <conditionalFormatting sqref="AA82">
    <cfRule type="cellIs" dxfId="315" priority="28" operator="greaterThan">
      <formula>$G$44</formula>
    </cfRule>
  </conditionalFormatting>
  <conditionalFormatting sqref="AA75">
    <cfRule type="cellIs" dxfId="314" priority="27" operator="greaterThan">
      <formula>$G$44</formula>
    </cfRule>
  </conditionalFormatting>
  <conditionalFormatting sqref="AA68">
    <cfRule type="cellIs" dxfId="313" priority="26" operator="greaterThan">
      <formula>$G$44</formula>
    </cfRule>
  </conditionalFormatting>
  <conditionalFormatting sqref="AB89">
    <cfRule type="cellIs" dxfId="312" priority="25" operator="greaterThan">
      <formula>$H$45</formula>
    </cfRule>
  </conditionalFormatting>
  <conditionalFormatting sqref="AB82">
    <cfRule type="cellIs" dxfId="311" priority="24" operator="greaterThan">
      <formula>$H$45</formula>
    </cfRule>
  </conditionalFormatting>
  <conditionalFormatting sqref="AB75">
    <cfRule type="cellIs" dxfId="310" priority="23" operator="greaterThan">
      <formula>$H$45</formula>
    </cfRule>
  </conditionalFormatting>
  <conditionalFormatting sqref="AB68">
    <cfRule type="cellIs" dxfId="309" priority="22" operator="greaterThan">
      <formula>$H$45</formula>
    </cfRule>
  </conditionalFormatting>
  <conditionalFormatting sqref="AC89">
    <cfRule type="cellIs" dxfId="308" priority="21" operator="greaterThan">
      <formula>$I$45</formula>
    </cfRule>
  </conditionalFormatting>
  <conditionalFormatting sqref="AC82">
    <cfRule type="cellIs" dxfId="307" priority="20" operator="greaterThan">
      <formula>$I$45</formula>
    </cfRule>
  </conditionalFormatting>
  <conditionalFormatting sqref="AC75">
    <cfRule type="cellIs" dxfId="306" priority="19" operator="greaterThan">
      <formula>$I$45</formula>
    </cfRule>
  </conditionalFormatting>
  <conditionalFormatting sqref="AC68">
    <cfRule type="cellIs" dxfId="305" priority="18" operator="greaterThan">
      <formula>$I$45</formula>
    </cfRule>
  </conditionalFormatting>
  <conditionalFormatting sqref="X89">
    <cfRule type="cellIs" dxfId="304" priority="15" operator="greaterThan">
      <formula>$D$44</formula>
    </cfRule>
  </conditionalFormatting>
  <conditionalFormatting sqref="X82">
    <cfRule type="cellIs" dxfId="303" priority="14" operator="greaterThan">
      <formula>$D$44</formula>
    </cfRule>
  </conditionalFormatting>
  <conditionalFormatting sqref="X68">
    <cfRule type="cellIs" dxfId="302" priority="13" operator="greaterThan">
      <formula>$D$44</formula>
    </cfRule>
  </conditionalFormatting>
  <conditionalFormatting sqref="X75">
    <cfRule type="cellIs" dxfId="301" priority="12" operator="greaterThan">
      <formula>$D$44</formula>
    </cfRule>
  </conditionalFormatting>
  <conditionalFormatting sqref="D82">
    <cfRule type="cellIs" dxfId="300" priority="11" operator="greaterThan">
      <formula>$D$44</formula>
    </cfRule>
  </conditionalFormatting>
  <conditionalFormatting sqref="D89">
    <cfRule type="cellIs" dxfId="299" priority="10" operator="greaterThan">
      <formula>$D$44</formula>
    </cfRule>
  </conditionalFormatting>
  <conditionalFormatting sqref="D68">
    <cfRule type="cellIs" dxfId="298" priority="9" operator="greaterThan">
      <formula>$D$44</formula>
    </cfRule>
  </conditionalFormatting>
  <conditionalFormatting sqref="X28">
    <cfRule type="cellIs" dxfId="297" priority="8" operator="greaterThan">
      <formula>$D$44</formula>
    </cfRule>
  </conditionalFormatting>
  <conditionalFormatting sqref="X35">
    <cfRule type="cellIs" dxfId="296" priority="7" operator="greaterThan">
      <formula>$D$44</formula>
    </cfRule>
  </conditionalFormatting>
  <conditionalFormatting sqref="X42">
    <cfRule type="cellIs" dxfId="295" priority="6" operator="greaterThan">
      <formula>$D$44</formula>
    </cfRule>
  </conditionalFormatting>
  <conditionalFormatting sqref="D42">
    <cfRule type="cellIs" dxfId="294" priority="5" operator="greaterThan">
      <formula>$D$44</formula>
    </cfRule>
  </conditionalFormatting>
  <conditionalFormatting sqref="D35">
    <cfRule type="cellIs" dxfId="293" priority="4" operator="greaterThan">
      <formula>$D$44</formula>
    </cfRule>
  </conditionalFormatting>
  <conditionalFormatting sqref="D28">
    <cfRule type="cellIs" dxfId="292" priority="3" operator="greaterThan">
      <formula>$D$44</formula>
    </cfRule>
  </conditionalFormatting>
  <conditionalFormatting sqref="Z89">
    <cfRule type="cellIs" dxfId="291" priority="1" operator="greaterThan">
      <formula>$F$44</formula>
    </cfRule>
  </conditionalFormatting>
  <pageMargins left="0.25" right="0.25" top="0.4" bottom="0.4" header="0.3" footer="0.05"/>
  <pageSetup scale="96" fitToWidth="2" fitToHeight="2" orientation="portrait" r:id="rId1"/>
  <headerFooter>
    <oddFooter>&amp;C&amp;"Arial,Regular"&amp;9&amp;A; Page &amp;P&amp;R&amp;"Arial,Regular"&amp;9Rev. 2022</oddFooter>
  </headerFooter>
  <rowBreaks count="1" manualBreakCount="1">
    <brk id="45"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W94"/>
  <sheetViews>
    <sheetView showWhiteSpace="0" view="pageLayout" topLeftCell="B1" zoomScaleNormal="100" workbookViewId="0">
      <selection activeCell="B15" sqref="B15"/>
    </sheetView>
  </sheetViews>
  <sheetFormatPr defaultRowHeight="14.4" x14ac:dyDescent="0.3"/>
  <cols>
    <col min="1" max="1" width="8" customWidth="1"/>
    <col min="2" max="2" width="9.5546875" customWidth="1"/>
    <col min="3" max="3" width="6.88671875" customWidth="1"/>
    <col min="4" max="4" width="11" customWidth="1"/>
    <col min="5" max="6" width="11.5546875" customWidth="1"/>
    <col min="7" max="8" width="9.109375" customWidth="1"/>
    <col min="9" max="9" width="10.6640625" customWidth="1"/>
    <col min="10" max="10" width="6.5546875" customWidth="1"/>
    <col min="11" max="11" width="5.6640625" customWidth="1"/>
    <col min="12" max="12" width="0.5546875" customWidth="1"/>
    <col min="13" max="19" width="6.5546875" style="16" hidden="1" customWidth="1"/>
    <col min="20" max="20" width="2" style="16" hidden="1" customWidth="1"/>
    <col min="21" max="22" width="1" hidden="1" customWidth="1"/>
    <col min="23" max="24" width="8.88671875" customWidth="1"/>
  </cols>
  <sheetData>
    <row r="1" spans="1:23" s="16" customFormat="1" ht="27" customHeight="1" x14ac:dyDescent="0.25">
      <c r="B1" s="71" t="s">
        <v>52</v>
      </c>
      <c r="I1" s="71"/>
      <c r="J1" s="71"/>
      <c r="K1" s="191" t="s">
        <v>9</v>
      </c>
      <c r="L1" s="18"/>
      <c r="N1" s="18"/>
    </row>
    <row r="2" spans="1:23" s="16" customFormat="1" ht="11.25" customHeight="1" x14ac:dyDescent="0.25">
      <c r="B2" s="362" t="s">
        <v>8</v>
      </c>
      <c r="C2" s="362"/>
      <c r="D2" s="362"/>
      <c r="H2" s="355" t="s">
        <v>30</v>
      </c>
      <c r="I2" s="355"/>
      <c r="J2" s="355"/>
      <c r="K2" s="355"/>
      <c r="L2" s="19"/>
      <c r="N2" s="60"/>
      <c r="Q2" s="7"/>
      <c r="T2" s="7"/>
      <c r="W2" s="7"/>
    </row>
    <row r="3" spans="1:23" s="16" customFormat="1" ht="13.5" customHeight="1" x14ac:dyDescent="0.25">
      <c r="B3" s="362"/>
      <c r="C3" s="362"/>
      <c r="D3" s="362"/>
      <c r="H3" s="415"/>
      <c r="I3" s="415"/>
      <c r="J3" s="415"/>
      <c r="K3" s="415"/>
      <c r="L3" s="19"/>
      <c r="M3" s="19"/>
      <c r="N3" s="60"/>
      <c r="Q3" s="61"/>
      <c r="T3" s="61"/>
      <c r="W3" s="61"/>
    </row>
    <row r="4" spans="1:23" s="16" customFormat="1" ht="13.8" x14ac:dyDescent="0.25">
      <c r="B4" s="47" t="str">
        <f>Instructions!C4</f>
        <v>Updated 1/6/2022</v>
      </c>
      <c r="G4" s="113" t="s">
        <v>82</v>
      </c>
      <c r="H4" s="114"/>
      <c r="I4" s="175"/>
      <c r="J4" s="114"/>
      <c r="K4" s="115"/>
      <c r="M4" s="21"/>
      <c r="N4" s="21"/>
      <c r="Q4" s="8"/>
      <c r="T4" s="8"/>
      <c r="W4" s="9"/>
    </row>
    <row r="5" spans="1:23" s="16" customFormat="1" ht="13.8" x14ac:dyDescent="0.25">
      <c r="B5" s="20"/>
      <c r="G5" s="163" t="str">
        <f>"Legal Name: "&amp;[1]General!D$12</f>
        <v xml:space="preserve">Legal Name: </v>
      </c>
      <c r="H5" s="264"/>
      <c r="I5" s="265"/>
      <c r="J5" s="264"/>
      <c r="K5" s="116"/>
      <c r="L5" s="22"/>
      <c r="N5" s="22"/>
      <c r="T5" s="8"/>
      <c r="W5" s="9"/>
    </row>
    <row r="6" spans="1:23" s="16" customFormat="1" ht="13.8" x14ac:dyDescent="0.25">
      <c r="B6" s="8"/>
      <c r="G6" s="164" t="str">
        <f>"DEQ File No: "&amp;[1]General!K$12</f>
        <v xml:space="preserve">DEQ File No: </v>
      </c>
      <c r="H6" s="117"/>
      <c r="I6" s="176"/>
      <c r="J6" s="117"/>
      <c r="K6" s="118"/>
      <c r="L6" s="23"/>
      <c r="N6" s="23"/>
      <c r="Q6" s="4"/>
      <c r="T6" s="4"/>
      <c r="W6" s="7"/>
    </row>
    <row r="7" spans="1:23" s="16" customFormat="1" ht="5.25" customHeight="1" x14ac:dyDescent="0.25">
      <c r="P7" s="5"/>
      <c r="S7" s="5"/>
      <c r="V7" s="5"/>
    </row>
    <row r="8" spans="1:23" s="16" customFormat="1" ht="3.75" hidden="1" customHeight="1" x14ac:dyDescent="0.25">
      <c r="A8" s="24"/>
      <c r="B8" s="24"/>
      <c r="C8" s="24"/>
      <c r="D8" s="24"/>
      <c r="E8" s="24"/>
      <c r="F8" s="24"/>
      <c r="G8" s="24"/>
      <c r="H8" s="24"/>
      <c r="I8" s="24"/>
      <c r="J8" s="24"/>
      <c r="K8" s="24"/>
      <c r="L8" s="24"/>
    </row>
    <row r="9" spans="1:23" s="16" customFormat="1" ht="15" customHeight="1" x14ac:dyDescent="0.25">
      <c r="A9" s="197" t="str">
        <f>'[1]Columbia Slough'!$A$9</f>
        <v xml:space="preserve">Instructions: </v>
      </c>
      <c r="B9" s="196"/>
      <c r="C9" s="196"/>
      <c r="D9" s="196"/>
      <c r="E9" s="196"/>
      <c r="F9" s="196"/>
      <c r="G9" s="196"/>
      <c r="H9" s="196"/>
      <c r="I9" s="196"/>
      <c r="J9" s="196"/>
      <c r="K9" s="196"/>
      <c r="L9" s="194"/>
      <c r="M9" s="266"/>
      <c r="P9" s="5"/>
      <c r="S9" s="5"/>
      <c r="V9" s="6"/>
    </row>
    <row r="10" spans="1:23" s="16" customFormat="1" ht="76.8" customHeight="1" x14ac:dyDescent="0.25">
      <c r="A10" s="385" t="str">
        <f>'[1]Columbia Slough'!$A$10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10" s="364">
        <f>'[1]Columbia Slough'!B10</f>
        <v>0</v>
      </c>
      <c r="C10" s="364">
        <f>'[1]Columbia Slough'!C10</f>
        <v>0</v>
      </c>
      <c r="D10" s="364">
        <f>'[1]Columbia Slough'!D10</f>
        <v>0</v>
      </c>
      <c r="E10" s="364">
        <f>'[1]Columbia Slough'!E10</f>
        <v>0</v>
      </c>
      <c r="F10" s="364">
        <f>'[1]Columbia Slough'!F10</f>
        <v>0</v>
      </c>
      <c r="G10" s="364">
        <f>'[1]Columbia Slough'!G10</f>
        <v>0</v>
      </c>
      <c r="H10" s="364">
        <f>'[1]Columbia Slough'!H10</f>
        <v>0</v>
      </c>
      <c r="I10" s="364">
        <f>'[1]Columbia Slough'!I10</f>
        <v>0</v>
      </c>
      <c r="J10" s="364">
        <f>'[1]Columbia Slough'!J10</f>
        <v>0</v>
      </c>
      <c r="K10" s="364">
        <f>'[1]Columbia Slough'!K10</f>
        <v>0</v>
      </c>
      <c r="L10" s="258"/>
      <c r="M10" s="266"/>
    </row>
    <row r="11" spans="1:23" ht="14.25" customHeight="1" x14ac:dyDescent="0.3">
      <c r="A11" s="392" t="s">
        <v>126</v>
      </c>
      <c r="B11" s="393"/>
      <c r="C11" s="393"/>
      <c r="D11" s="393"/>
      <c r="E11" s="393"/>
      <c r="F11" s="393"/>
      <c r="G11" s="393"/>
      <c r="H11" s="393"/>
      <c r="I11" s="393"/>
      <c r="J11" s="393"/>
      <c r="K11" s="393"/>
      <c r="L11" s="394"/>
    </row>
    <row r="12" spans="1:23" x14ac:dyDescent="0.3">
      <c r="A12" s="395"/>
      <c r="B12" s="396"/>
      <c r="C12" s="396"/>
      <c r="D12" s="396"/>
      <c r="E12" s="396"/>
      <c r="F12" s="396"/>
      <c r="G12" s="396"/>
      <c r="H12" s="396"/>
      <c r="I12" s="396"/>
      <c r="J12" s="396"/>
      <c r="K12" s="396"/>
      <c r="L12" s="397"/>
    </row>
    <row r="13" spans="1:23" ht="39" customHeight="1" x14ac:dyDescent="0.3">
      <c r="A13" s="402" t="s">
        <v>68</v>
      </c>
      <c r="B13" s="400" t="s">
        <v>19</v>
      </c>
      <c r="C13" s="109" t="s">
        <v>20</v>
      </c>
      <c r="D13" s="259" t="s">
        <v>31</v>
      </c>
      <c r="E13" s="259" t="s">
        <v>32</v>
      </c>
      <c r="F13" s="259" t="s">
        <v>33</v>
      </c>
      <c r="G13" s="259" t="s">
        <v>21</v>
      </c>
      <c r="H13" s="259" t="s">
        <v>58</v>
      </c>
      <c r="I13" s="259" t="s">
        <v>121</v>
      </c>
      <c r="J13" s="408"/>
      <c r="K13" s="409"/>
      <c r="L13" s="410"/>
    </row>
    <row r="14" spans="1:23" ht="24" customHeight="1" x14ac:dyDescent="0.3">
      <c r="A14" s="403"/>
      <c r="B14" s="401"/>
      <c r="C14" s="110" t="s">
        <v>22</v>
      </c>
      <c r="D14" s="110" t="s">
        <v>23</v>
      </c>
      <c r="E14" s="110" t="s">
        <v>23</v>
      </c>
      <c r="F14" s="110" t="s">
        <v>23</v>
      </c>
      <c r="G14" s="110" t="s">
        <v>23</v>
      </c>
      <c r="H14" s="260" t="s">
        <v>208</v>
      </c>
      <c r="I14" s="260" t="s">
        <v>23</v>
      </c>
      <c r="J14" s="96"/>
      <c r="K14" s="281"/>
      <c r="L14" s="97"/>
      <c r="M14" s="16" t="s">
        <v>38</v>
      </c>
    </row>
    <row r="15" spans="1:23" s="16" customFormat="1" ht="13.8" x14ac:dyDescent="0.25">
      <c r="A15" s="125"/>
      <c r="B15" s="126"/>
      <c r="C15" s="344"/>
      <c r="D15" s="268"/>
      <c r="E15" s="268"/>
      <c r="F15" s="268"/>
      <c r="G15" s="268"/>
      <c r="H15" s="268"/>
      <c r="I15" s="268"/>
      <c r="J15" s="98"/>
      <c r="K15" s="282"/>
      <c r="L15" s="99"/>
      <c r="M15" s="269" t="str">
        <f t="shared" ref="M15:T20" si="0">IF(ISBLANK(D15),"",IF(ISNUMBER(D15),D15,IF(LEFT(D15,2)="NS","",IF(LEFT(D15,3)="ND(",VALUE(MID(D15,4,LEN(D15)-4))/2,IF(LEFT(D15,3)="ND ",VALUE(MID(D15,5,LEN(D15)-5)/2),IF(D15="No Discharge","",IF(D15="W","W","ERROR")))))))</f>
        <v/>
      </c>
      <c r="N15" s="269" t="str">
        <f t="shared" si="0"/>
        <v/>
      </c>
      <c r="O15" s="269" t="str">
        <f t="shared" si="0"/>
        <v/>
      </c>
      <c r="P15" s="269" t="str">
        <f t="shared" si="0"/>
        <v/>
      </c>
      <c r="Q15" s="269" t="str">
        <f t="shared" si="0"/>
        <v/>
      </c>
      <c r="R15" s="269" t="str">
        <f t="shared" ref="R15:R20" si="1">IF(ISBLANK(I15),"",IF(ISNUMBER(I15),I15,IF(LEFT(I15,2)="NS","",IF(LEFT(I15,3)="ND(",VALUE(MID(I15,4,LEN(I15)-4))/2,IF(LEFT(I15,3)="ND ",VALUE(MID(I15,5,LEN(I15)-5)/2),IF(I15="No Discharge","",IF(LEFT(I15,1)="&lt;",VALUE(MID(I15,2,LEN(I15)-1)),IF(LEFT(I15,1)="&gt;",VALUE(MID(I15,2,LEN(I15)-1)),IF(I15="W","W","ERROR")))))))))</f>
        <v/>
      </c>
      <c r="S15" s="269" t="str">
        <f t="shared" si="0"/>
        <v/>
      </c>
      <c r="T15" s="269" t="str">
        <f t="shared" si="0"/>
        <v/>
      </c>
    </row>
    <row r="16" spans="1:23" s="16" customFormat="1" ht="13.8" x14ac:dyDescent="0.25">
      <c r="A16" s="270" t="str">
        <f>IF(B16="","",A$15)</f>
        <v/>
      </c>
      <c r="B16" s="126"/>
      <c r="C16" s="344"/>
      <c r="D16" s="268"/>
      <c r="E16" s="268"/>
      <c r="F16" s="268"/>
      <c r="G16" s="268"/>
      <c r="H16" s="268"/>
      <c r="I16" s="268"/>
      <c r="J16" s="98"/>
      <c r="K16" s="282"/>
      <c r="L16" s="99"/>
      <c r="M16" s="269" t="str">
        <f t="shared" si="0"/>
        <v/>
      </c>
      <c r="N16" s="269" t="str">
        <f t="shared" si="0"/>
        <v/>
      </c>
      <c r="O16" s="269" t="str">
        <f t="shared" si="0"/>
        <v/>
      </c>
      <c r="P16" s="269" t="str">
        <f t="shared" si="0"/>
        <v/>
      </c>
      <c r="Q16" s="269" t="str">
        <f t="shared" si="0"/>
        <v/>
      </c>
      <c r="R16" s="269" t="str">
        <f t="shared" si="1"/>
        <v/>
      </c>
      <c r="S16" s="269" t="str">
        <f t="shared" si="0"/>
        <v/>
      </c>
      <c r="T16" s="269" t="str">
        <f t="shared" si="0"/>
        <v/>
      </c>
    </row>
    <row r="17" spans="1:20" s="16" customFormat="1" ht="13.8" x14ac:dyDescent="0.25">
      <c r="A17" s="270" t="str">
        <f>IF(B17="","",A$15)</f>
        <v/>
      </c>
      <c r="B17" s="126"/>
      <c r="C17" s="344"/>
      <c r="D17" s="268"/>
      <c r="E17" s="268"/>
      <c r="F17" s="268"/>
      <c r="G17" s="268"/>
      <c r="H17" s="268"/>
      <c r="I17" s="268"/>
      <c r="J17" s="98"/>
      <c r="K17" s="282"/>
      <c r="L17" s="99"/>
      <c r="M17" s="269" t="str">
        <f t="shared" si="0"/>
        <v/>
      </c>
      <c r="N17" s="269" t="str">
        <f t="shared" si="0"/>
        <v/>
      </c>
      <c r="O17" s="269" t="str">
        <f t="shared" si="0"/>
        <v/>
      </c>
      <c r="P17" s="269" t="str">
        <f t="shared" si="0"/>
        <v/>
      </c>
      <c r="Q17" s="269" t="str">
        <f t="shared" si="0"/>
        <v/>
      </c>
      <c r="R17" s="269" t="str">
        <f t="shared" si="1"/>
        <v/>
      </c>
      <c r="S17" s="269" t="str">
        <f t="shared" si="0"/>
        <v/>
      </c>
      <c r="T17" s="269" t="str">
        <f t="shared" si="0"/>
        <v/>
      </c>
    </row>
    <row r="18" spans="1:20" s="16" customFormat="1" ht="13.8" x14ac:dyDescent="0.25">
      <c r="A18" s="270" t="str">
        <f>IF(B18="","",A$15)</f>
        <v/>
      </c>
      <c r="B18" s="126"/>
      <c r="C18" s="344"/>
      <c r="D18" s="268"/>
      <c r="E18" s="268"/>
      <c r="F18" s="268"/>
      <c r="G18" s="268"/>
      <c r="H18" s="268"/>
      <c r="I18" s="268"/>
      <c r="J18" s="98"/>
      <c r="K18" s="282"/>
      <c r="L18" s="99"/>
      <c r="M18" s="269" t="str">
        <f t="shared" si="0"/>
        <v/>
      </c>
      <c r="N18" s="269" t="str">
        <f t="shared" si="0"/>
        <v/>
      </c>
      <c r="O18" s="269" t="str">
        <f t="shared" si="0"/>
        <v/>
      </c>
      <c r="P18" s="269" t="str">
        <f t="shared" si="0"/>
        <v/>
      </c>
      <c r="Q18" s="269" t="str">
        <f t="shared" si="0"/>
        <v/>
      </c>
      <c r="R18" s="269" t="str">
        <f t="shared" si="1"/>
        <v/>
      </c>
      <c r="S18" s="269" t="str">
        <f t="shared" si="0"/>
        <v/>
      </c>
      <c r="T18" s="269" t="str">
        <f t="shared" si="0"/>
        <v/>
      </c>
    </row>
    <row r="19" spans="1:20" s="16" customFormat="1" ht="13.8" x14ac:dyDescent="0.25">
      <c r="A19" s="270" t="str">
        <f>IF(B19="","",A$15)</f>
        <v/>
      </c>
      <c r="B19" s="126"/>
      <c r="C19" s="344"/>
      <c r="D19" s="268"/>
      <c r="E19" s="268"/>
      <c r="F19" s="268"/>
      <c r="G19" s="268"/>
      <c r="H19" s="268"/>
      <c r="I19" s="268"/>
      <c r="J19" s="98"/>
      <c r="K19" s="282"/>
      <c r="L19" s="99"/>
      <c r="M19" s="269" t="str">
        <f t="shared" si="0"/>
        <v/>
      </c>
      <c r="N19" s="269" t="str">
        <f t="shared" si="0"/>
        <v/>
      </c>
      <c r="O19" s="269" t="str">
        <f t="shared" si="0"/>
        <v/>
      </c>
      <c r="P19" s="269" t="str">
        <f t="shared" si="0"/>
        <v/>
      </c>
      <c r="Q19" s="269" t="str">
        <f t="shared" si="0"/>
        <v/>
      </c>
      <c r="R19" s="269" t="str">
        <f t="shared" si="1"/>
        <v/>
      </c>
      <c r="S19" s="269" t="str">
        <f t="shared" si="0"/>
        <v/>
      </c>
      <c r="T19" s="269" t="str">
        <f t="shared" si="0"/>
        <v/>
      </c>
    </row>
    <row r="20" spans="1:20" s="16" customFormat="1" ht="13.8" x14ac:dyDescent="0.25">
      <c r="A20" s="270" t="str">
        <f>IF(B20="","",A$15)</f>
        <v/>
      </c>
      <c r="B20" s="126"/>
      <c r="C20" s="344"/>
      <c r="D20" s="268"/>
      <c r="E20" s="268"/>
      <c r="F20" s="268"/>
      <c r="G20" s="268"/>
      <c r="H20" s="268"/>
      <c r="I20" s="268"/>
      <c r="J20" s="98"/>
      <c r="K20" s="282"/>
      <c r="L20" s="99"/>
      <c r="M20" s="269" t="str">
        <f t="shared" si="0"/>
        <v/>
      </c>
      <c r="N20" s="269" t="str">
        <f t="shared" si="0"/>
        <v/>
      </c>
      <c r="O20" s="269" t="str">
        <f t="shared" si="0"/>
        <v/>
      </c>
      <c r="P20" s="269" t="str">
        <f t="shared" si="0"/>
        <v/>
      </c>
      <c r="Q20" s="269" t="str">
        <f t="shared" si="0"/>
        <v/>
      </c>
      <c r="R20" s="269" t="str">
        <f t="shared" si="1"/>
        <v/>
      </c>
      <c r="S20" s="269" t="str">
        <f t="shared" si="0"/>
        <v/>
      </c>
      <c r="T20" s="269" t="str">
        <f t="shared" si="0"/>
        <v/>
      </c>
    </row>
    <row r="21" spans="1:20" x14ac:dyDescent="0.3">
      <c r="A21" s="386" t="s">
        <v>24</v>
      </c>
      <c r="B21" s="387"/>
      <c r="C21" s="195"/>
      <c r="D21" s="167" t="str">
        <f t="shared" ref="D21:I21" si="2">IFERROR(M21,"")</f>
        <v/>
      </c>
      <c r="E21" s="128" t="str">
        <f t="shared" si="2"/>
        <v/>
      </c>
      <c r="F21" s="128" t="str">
        <f t="shared" si="2"/>
        <v/>
      </c>
      <c r="G21" s="127" t="str">
        <f t="shared" si="2"/>
        <v/>
      </c>
      <c r="H21" s="127" t="str">
        <f t="shared" si="2"/>
        <v/>
      </c>
      <c r="I21" s="127" t="str">
        <f t="shared" si="2"/>
        <v/>
      </c>
      <c r="J21" s="100"/>
      <c r="K21" s="283"/>
      <c r="L21" s="101"/>
      <c r="M21" s="272" t="str">
        <f t="shared" ref="M21:T21" si="3">IF(M15="ERROR","ERROR",IF(M16="ERROR","ERROR",IF(M17="ERROR","ERROR",IF(M18="ERROR","ERROR",IF(M19="ERROR","ERROR",IF(M20="ERROR","ERROR",IF(M15="W","W",IF(M16="W","W",IF(M17="W","W",IF(M18="W","W",IF(M19="W","W",IF(M20="W","W",IF(ISBLANK(D15),IF(ISBLANK(D16),IF(ISBLANK(D17),IF(ISBLANK(D18),IF(ISBLANK(D19),IF(ISBLANK(D20),"",GEOMEAN(M15:M20)),GEOMEAN(M15:M20)),GEOMEAN(M15:M20)),GEOMEAN(M15:M20)),GEOMEAN(M15:M20)),GEOMEAN(M15:M20))))))))))))))</f>
        <v/>
      </c>
      <c r="N21" s="272" t="str">
        <f t="shared" si="3"/>
        <v/>
      </c>
      <c r="O21" s="273" t="str">
        <f t="shared" si="3"/>
        <v/>
      </c>
      <c r="P21" s="273" t="str">
        <f t="shared" si="3"/>
        <v/>
      </c>
      <c r="Q21" s="273" t="str">
        <f t="shared" si="3"/>
        <v/>
      </c>
      <c r="R21" s="272" t="str">
        <f t="shared" si="3"/>
        <v/>
      </c>
      <c r="S21" s="273" t="str">
        <f t="shared" si="3"/>
        <v/>
      </c>
      <c r="T21" s="273" t="str">
        <f t="shared" si="3"/>
        <v/>
      </c>
    </row>
    <row r="22" spans="1:20" s="16" customFormat="1" ht="13.8" x14ac:dyDescent="0.25">
      <c r="A22" s="125"/>
      <c r="B22" s="126"/>
      <c r="C22" s="344"/>
      <c r="D22" s="268"/>
      <c r="E22" s="268"/>
      <c r="F22" s="268"/>
      <c r="G22" s="268"/>
      <c r="H22" s="268"/>
      <c r="I22" s="268"/>
      <c r="J22" s="98"/>
      <c r="K22" s="282"/>
      <c r="L22" s="99"/>
      <c r="M22" s="269" t="str">
        <f t="shared" ref="M22:T27" si="4">IF(ISBLANK(D22),"",IF(ISNUMBER(D22),D22,IF(LEFT(D22,2)="NS","",IF(LEFT(D22,3)="ND(",VALUE(MID(D22,4,LEN(D22)-4))/2,IF(LEFT(D22,3)="ND ",VALUE(MID(D22,5,LEN(D22)-5)/2),IF(D22="No Discharge","",IF(D22="W","W","ERROR")))))))</f>
        <v/>
      </c>
      <c r="N22" s="269" t="str">
        <f t="shared" si="4"/>
        <v/>
      </c>
      <c r="O22" s="269" t="str">
        <f t="shared" si="4"/>
        <v/>
      </c>
      <c r="P22" s="269" t="str">
        <f t="shared" si="4"/>
        <v/>
      </c>
      <c r="Q22" s="269" t="str">
        <f t="shared" si="4"/>
        <v/>
      </c>
      <c r="R22" s="269" t="str">
        <f t="shared" ref="R22:R27" si="5">IF(ISBLANK(I22),"",IF(ISNUMBER(I22),I22,IF(LEFT(I22,2)="NS","",IF(LEFT(I22,3)="ND(",VALUE(MID(I22,4,LEN(I22)-4))/2,IF(LEFT(I22,3)="ND ",VALUE(MID(I22,5,LEN(I22)-5)/2),IF(I22="No Discharge","",IF(LEFT(I22,1)="&lt;",VALUE(MID(I22,2,LEN(I22)-1)),IF(LEFT(I22,1)="&gt;",VALUE(MID(I22,2,LEN(I22)-1)),IF(I22="W","W","ERROR")))))))))</f>
        <v/>
      </c>
      <c r="S22" s="269" t="str">
        <f t="shared" si="4"/>
        <v/>
      </c>
      <c r="T22" s="269" t="str">
        <f t="shared" si="4"/>
        <v/>
      </c>
    </row>
    <row r="23" spans="1:20" s="16" customFormat="1" ht="13.8" x14ac:dyDescent="0.25">
      <c r="A23" s="270" t="str">
        <f>IF(B23="","",A$22)</f>
        <v/>
      </c>
      <c r="B23" s="126"/>
      <c r="C23" s="344"/>
      <c r="D23" s="268"/>
      <c r="E23" s="268"/>
      <c r="F23" s="268"/>
      <c r="G23" s="268"/>
      <c r="H23" s="268"/>
      <c r="I23" s="268"/>
      <c r="J23" s="98"/>
      <c r="K23" s="282"/>
      <c r="L23" s="99"/>
      <c r="M23" s="269" t="str">
        <f t="shared" si="4"/>
        <v/>
      </c>
      <c r="N23" s="269" t="str">
        <f t="shared" si="4"/>
        <v/>
      </c>
      <c r="O23" s="269" t="str">
        <f t="shared" si="4"/>
        <v/>
      </c>
      <c r="P23" s="269" t="str">
        <f t="shared" si="4"/>
        <v/>
      </c>
      <c r="Q23" s="269" t="str">
        <f t="shared" si="4"/>
        <v/>
      </c>
      <c r="R23" s="269" t="str">
        <f t="shared" si="5"/>
        <v/>
      </c>
      <c r="S23" s="269" t="str">
        <f t="shared" si="4"/>
        <v/>
      </c>
      <c r="T23" s="269" t="str">
        <f t="shared" si="4"/>
        <v/>
      </c>
    </row>
    <row r="24" spans="1:20" s="16" customFormat="1" ht="13.8" x14ac:dyDescent="0.25">
      <c r="A24" s="270" t="str">
        <f t="shared" ref="A24:A27" si="6">IF(B24="","",A$22)</f>
        <v/>
      </c>
      <c r="B24" s="126"/>
      <c r="C24" s="344"/>
      <c r="D24" s="268"/>
      <c r="E24" s="268"/>
      <c r="F24" s="268"/>
      <c r="G24" s="268"/>
      <c r="H24" s="268"/>
      <c r="I24" s="268"/>
      <c r="J24" s="98"/>
      <c r="K24" s="282"/>
      <c r="L24" s="99"/>
      <c r="M24" s="269" t="str">
        <f t="shared" si="4"/>
        <v/>
      </c>
      <c r="N24" s="269" t="str">
        <f t="shared" si="4"/>
        <v/>
      </c>
      <c r="O24" s="269" t="str">
        <f t="shared" si="4"/>
        <v/>
      </c>
      <c r="P24" s="269" t="str">
        <f t="shared" si="4"/>
        <v/>
      </c>
      <c r="Q24" s="269" t="str">
        <f t="shared" si="4"/>
        <v/>
      </c>
      <c r="R24" s="269" t="str">
        <f t="shared" si="5"/>
        <v/>
      </c>
      <c r="S24" s="269" t="str">
        <f t="shared" si="4"/>
        <v/>
      </c>
      <c r="T24" s="269" t="str">
        <f t="shared" si="4"/>
        <v/>
      </c>
    </row>
    <row r="25" spans="1:20" s="16" customFormat="1" ht="13.8" x14ac:dyDescent="0.25">
      <c r="A25" s="270" t="str">
        <f t="shared" si="6"/>
        <v/>
      </c>
      <c r="B25" s="126"/>
      <c r="C25" s="344"/>
      <c r="D25" s="268"/>
      <c r="E25" s="268"/>
      <c r="F25" s="268"/>
      <c r="G25" s="268"/>
      <c r="H25" s="268"/>
      <c r="I25" s="268"/>
      <c r="J25" s="98"/>
      <c r="K25" s="282"/>
      <c r="L25" s="99"/>
      <c r="M25" s="269" t="str">
        <f t="shared" si="4"/>
        <v/>
      </c>
      <c r="N25" s="269" t="str">
        <f t="shared" si="4"/>
        <v/>
      </c>
      <c r="O25" s="269" t="str">
        <f t="shared" si="4"/>
        <v/>
      </c>
      <c r="P25" s="269" t="str">
        <f t="shared" si="4"/>
        <v/>
      </c>
      <c r="Q25" s="269" t="str">
        <f t="shared" si="4"/>
        <v/>
      </c>
      <c r="R25" s="269" t="str">
        <f t="shared" si="5"/>
        <v/>
      </c>
      <c r="S25" s="269" t="str">
        <f t="shared" si="4"/>
        <v/>
      </c>
      <c r="T25" s="269" t="str">
        <f t="shared" si="4"/>
        <v/>
      </c>
    </row>
    <row r="26" spans="1:20" s="16" customFormat="1" ht="13.8" x14ac:dyDescent="0.25">
      <c r="A26" s="270" t="str">
        <f t="shared" si="6"/>
        <v/>
      </c>
      <c r="B26" s="126"/>
      <c r="C26" s="344"/>
      <c r="D26" s="268"/>
      <c r="E26" s="268"/>
      <c r="F26" s="268"/>
      <c r="G26" s="268"/>
      <c r="H26" s="268"/>
      <c r="I26" s="268"/>
      <c r="J26" s="98"/>
      <c r="K26" s="282"/>
      <c r="L26" s="99"/>
      <c r="M26" s="269" t="str">
        <f t="shared" si="4"/>
        <v/>
      </c>
      <c r="N26" s="269" t="str">
        <f t="shared" si="4"/>
        <v/>
      </c>
      <c r="O26" s="269" t="str">
        <f t="shared" si="4"/>
        <v/>
      </c>
      <c r="P26" s="269" t="str">
        <f t="shared" si="4"/>
        <v/>
      </c>
      <c r="Q26" s="269" t="str">
        <f t="shared" si="4"/>
        <v/>
      </c>
      <c r="R26" s="269" t="str">
        <f t="shared" si="5"/>
        <v/>
      </c>
      <c r="S26" s="269" t="str">
        <f t="shared" si="4"/>
        <v/>
      </c>
      <c r="T26" s="269" t="str">
        <f t="shared" si="4"/>
        <v/>
      </c>
    </row>
    <row r="27" spans="1:20" s="16" customFormat="1" ht="13.8" x14ac:dyDescent="0.25">
      <c r="A27" s="270" t="str">
        <f t="shared" si="6"/>
        <v/>
      </c>
      <c r="B27" s="126"/>
      <c r="C27" s="344"/>
      <c r="D27" s="268"/>
      <c r="E27" s="268"/>
      <c r="F27" s="268"/>
      <c r="G27" s="268"/>
      <c r="H27" s="268"/>
      <c r="I27" s="268"/>
      <c r="J27" s="98"/>
      <c r="K27" s="282"/>
      <c r="L27" s="99"/>
      <c r="M27" s="269" t="str">
        <f t="shared" si="4"/>
        <v/>
      </c>
      <c r="N27" s="269" t="str">
        <f t="shared" si="4"/>
        <v/>
      </c>
      <c r="O27" s="269" t="str">
        <f t="shared" si="4"/>
        <v/>
      </c>
      <c r="P27" s="269" t="str">
        <f t="shared" si="4"/>
        <v/>
      </c>
      <c r="Q27" s="269" t="str">
        <f t="shared" si="4"/>
        <v/>
      </c>
      <c r="R27" s="269" t="str">
        <f t="shared" si="5"/>
        <v/>
      </c>
      <c r="S27" s="269" t="str">
        <f t="shared" si="4"/>
        <v/>
      </c>
      <c r="T27" s="269" t="str">
        <f t="shared" si="4"/>
        <v/>
      </c>
    </row>
    <row r="28" spans="1:20" x14ac:dyDescent="0.3">
      <c r="A28" s="386" t="s">
        <v>24</v>
      </c>
      <c r="B28" s="387"/>
      <c r="C28" s="195"/>
      <c r="D28" s="167" t="str">
        <f t="shared" ref="D28:I28" si="7">IFERROR(M28,"")</f>
        <v/>
      </c>
      <c r="E28" s="128" t="str">
        <f t="shared" si="7"/>
        <v/>
      </c>
      <c r="F28" s="128" t="str">
        <f t="shared" si="7"/>
        <v/>
      </c>
      <c r="G28" s="127" t="str">
        <f t="shared" si="7"/>
        <v/>
      </c>
      <c r="H28" s="127" t="str">
        <f t="shared" si="7"/>
        <v/>
      </c>
      <c r="I28" s="127" t="str">
        <f t="shared" si="7"/>
        <v/>
      </c>
      <c r="J28" s="100"/>
      <c r="K28" s="283"/>
      <c r="L28" s="101"/>
      <c r="M28" s="272" t="str">
        <f t="shared" ref="M28:T28" si="8">IF(M22="ERROR","ERROR",IF(M23="ERROR","ERROR",IF(M24="ERROR","ERROR",IF(M25="ERROR","ERROR",IF(M26="ERROR","ERROR",IF(M27="ERROR","ERROR",IF(M22="W","W",IF(M23="W","W",IF(M24="W","W",IF(M25="W","W",IF(M26="W","W",IF(M27="W","W",IF(ISBLANK(D22),IF(ISBLANK(D23),IF(ISBLANK(D24),IF(ISBLANK(D25),IF(ISBLANK(D26),IF(ISBLANK(D27),"",GEOMEAN(M22:M27)),GEOMEAN(M22:M27)),GEOMEAN(M22:M27)),GEOMEAN(M22:M27)),GEOMEAN(M22:M27)),GEOMEAN(M22:M27))))))))))))))</f>
        <v/>
      </c>
      <c r="N28" s="272" t="str">
        <f t="shared" si="8"/>
        <v/>
      </c>
      <c r="O28" s="273" t="str">
        <f t="shared" si="8"/>
        <v/>
      </c>
      <c r="P28" s="273" t="str">
        <f t="shared" si="8"/>
        <v/>
      </c>
      <c r="Q28" s="273" t="str">
        <f t="shared" si="8"/>
        <v/>
      </c>
      <c r="R28" s="272" t="str">
        <f t="shared" si="8"/>
        <v/>
      </c>
      <c r="S28" s="273" t="str">
        <f t="shared" si="8"/>
        <v/>
      </c>
      <c r="T28" s="273" t="str">
        <f t="shared" si="8"/>
        <v/>
      </c>
    </row>
    <row r="29" spans="1:20" s="16" customFormat="1" ht="13.8" x14ac:dyDescent="0.25">
      <c r="A29" s="125"/>
      <c r="B29" s="126"/>
      <c r="C29" s="344"/>
      <c r="D29" s="268"/>
      <c r="E29" s="268"/>
      <c r="F29" s="268"/>
      <c r="G29" s="268"/>
      <c r="H29" s="268"/>
      <c r="I29" s="268"/>
      <c r="J29" s="98"/>
      <c r="K29" s="282"/>
      <c r="L29" s="99"/>
      <c r="M29" s="269" t="str">
        <f t="shared" ref="M29:T34" si="9">IF(ISBLANK(D29),"",IF(ISNUMBER(D29),D29,IF(LEFT(D29,2)="NS","",IF(LEFT(D29,3)="ND(",VALUE(MID(D29,4,LEN(D29)-4))/2,IF(LEFT(D29,3)="ND ",VALUE(MID(D29,5,LEN(D29)-5)/2),IF(D29="No Discharge","",IF(D29="W","W","ERROR")))))))</f>
        <v/>
      </c>
      <c r="N29" s="269" t="str">
        <f t="shared" si="9"/>
        <v/>
      </c>
      <c r="O29" s="269" t="str">
        <f t="shared" si="9"/>
        <v/>
      </c>
      <c r="P29" s="269" t="str">
        <f t="shared" si="9"/>
        <v/>
      </c>
      <c r="Q29" s="269" t="str">
        <f t="shared" si="9"/>
        <v/>
      </c>
      <c r="R29" s="269" t="str">
        <f t="shared" ref="R29:R34" si="10">IF(ISBLANK(I29),"",IF(ISNUMBER(I29),I29,IF(LEFT(I29,2)="NS","",IF(LEFT(I29,3)="ND(",VALUE(MID(I29,4,LEN(I29)-4))/2,IF(LEFT(I29,3)="ND ",VALUE(MID(I29,5,LEN(I29)-5)/2),IF(I29="No Discharge","",IF(LEFT(I29,1)="&lt;",VALUE(MID(I29,2,LEN(I29)-1)),IF(LEFT(I29,1)="&gt;",VALUE(MID(I29,2,LEN(I29)-1)),IF(I29="W","W","ERROR")))))))))</f>
        <v/>
      </c>
      <c r="S29" s="269" t="str">
        <f t="shared" si="9"/>
        <v/>
      </c>
      <c r="T29" s="269" t="str">
        <f t="shared" si="9"/>
        <v/>
      </c>
    </row>
    <row r="30" spans="1:20" s="16" customFormat="1" ht="13.8" x14ac:dyDescent="0.25">
      <c r="A30" s="270" t="str">
        <f>IF(B30="","",A$29)</f>
        <v/>
      </c>
      <c r="B30" s="126"/>
      <c r="C30" s="344"/>
      <c r="D30" s="268"/>
      <c r="E30" s="268"/>
      <c r="F30" s="268"/>
      <c r="G30" s="268"/>
      <c r="H30" s="268"/>
      <c r="I30" s="268"/>
      <c r="J30" s="98"/>
      <c r="K30" s="282"/>
      <c r="L30" s="99"/>
      <c r="M30" s="269" t="str">
        <f t="shared" si="9"/>
        <v/>
      </c>
      <c r="N30" s="269" t="str">
        <f t="shared" si="9"/>
        <v/>
      </c>
      <c r="O30" s="269" t="str">
        <f t="shared" si="9"/>
        <v/>
      </c>
      <c r="P30" s="269" t="str">
        <f t="shared" si="9"/>
        <v/>
      </c>
      <c r="Q30" s="269" t="str">
        <f t="shared" si="9"/>
        <v/>
      </c>
      <c r="R30" s="269" t="str">
        <f t="shared" si="10"/>
        <v/>
      </c>
      <c r="S30" s="269" t="str">
        <f t="shared" si="9"/>
        <v/>
      </c>
      <c r="T30" s="269" t="str">
        <f t="shared" si="9"/>
        <v/>
      </c>
    </row>
    <row r="31" spans="1:20" s="16" customFormat="1" ht="13.8" x14ac:dyDescent="0.25">
      <c r="A31" s="270" t="str">
        <f t="shared" ref="A31:A34" si="11">IF(B31="","",A$29)</f>
        <v/>
      </c>
      <c r="B31" s="126"/>
      <c r="C31" s="344"/>
      <c r="D31" s="268"/>
      <c r="E31" s="268"/>
      <c r="F31" s="268"/>
      <c r="G31" s="268"/>
      <c r="H31" s="268"/>
      <c r="I31" s="268"/>
      <c r="J31" s="98"/>
      <c r="K31" s="282"/>
      <c r="L31" s="99"/>
      <c r="M31" s="269" t="str">
        <f t="shared" si="9"/>
        <v/>
      </c>
      <c r="N31" s="269" t="str">
        <f t="shared" si="9"/>
        <v/>
      </c>
      <c r="O31" s="269" t="str">
        <f t="shared" si="9"/>
        <v/>
      </c>
      <c r="P31" s="269" t="str">
        <f t="shared" si="9"/>
        <v/>
      </c>
      <c r="Q31" s="269" t="str">
        <f t="shared" si="9"/>
        <v/>
      </c>
      <c r="R31" s="269" t="str">
        <f t="shared" si="10"/>
        <v/>
      </c>
      <c r="S31" s="269" t="str">
        <f t="shared" si="9"/>
        <v/>
      </c>
      <c r="T31" s="269" t="str">
        <f t="shared" si="9"/>
        <v/>
      </c>
    </row>
    <row r="32" spans="1:20" s="16" customFormat="1" ht="13.8" x14ac:dyDescent="0.25">
      <c r="A32" s="270" t="str">
        <f t="shared" si="11"/>
        <v/>
      </c>
      <c r="B32" s="126"/>
      <c r="C32" s="344"/>
      <c r="D32" s="268"/>
      <c r="E32" s="268"/>
      <c r="F32" s="268"/>
      <c r="G32" s="268"/>
      <c r="H32" s="268"/>
      <c r="I32" s="268"/>
      <c r="J32" s="98"/>
      <c r="K32" s="282"/>
      <c r="L32" s="99"/>
      <c r="M32" s="269" t="str">
        <f t="shared" si="9"/>
        <v/>
      </c>
      <c r="N32" s="269" t="str">
        <f t="shared" si="9"/>
        <v/>
      </c>
      <c r="O32" s="269" t="str">
        <f t="shared" si="9"/>
        <v/>
      </c>
      <c r="P32" s="269" t="str">
        <f t="shared" si="9"/>
        <v/>
      </c>
      <c r="Q32" s="269" t="str">
        <f t="shared" si="9"/>
        <v/>
      </c>
      <c r="R32" s="269" t="str">
        <f t="shared" si="10"/>
        <v/>
      </c>
      <c r="S32" s="269" t="str">
        <f t="shared" si="9"/>
        <v/>
      </c>
      <c r="T32" s="269" t="str">
        <f t="shared" si="9"/>
        <v/>
      </c>
    </row>
    <row r="33" spans="1:23" s="16" customFormat="1" ht="13.8" x14ac:dyDescent="0.25">
      <c r="A33" s="270" t="str">
        <f t="shared" si="11"/>
        <v/>
      </c>
      <c r="B33" s="126"/>
      <c r="C33" s="344"/>
      <c r="D33" s="268"/>
      <c r="E33" s="268"/>
      <c r="F33" s="268"/>
      <c r="G33" s="268"/>
      <c r="H33" s="268"/>
      <c r="I33" s="268"/>
      <c r="J33" s="98"/>
      <c r="K33" s="282"/>
      <c r="L33" s="99"/>
      <c r="M33" s="269" t="str">
        <f t="shared" si="9"/>
        <v/>
      </c>
      <c r="N33" s="269" t="str">
        <f t="shared" si="9"/>
        <v/>
      </c>
      <c r="O33" s="269" t="str">
        <f t="shared" si="9"/>
        <v/>
      </c>
      <c r="P33" s="269" t="str">
        <f t="shared" si="9"/>
        <v/>
      </c>
      <c r="Q33" s="269" t="str">
        <f t="shared" si="9"/>
        <v/>
      </c>
      <c r="R33" s="269" t="str">
        <f t="shared" si="10"/>
        <v/>
      </c>
      <c r="S33" s="269" t="str">
        <f t="shared" si="9"/>
        <v/>
      </c>
      <c r="T33" s="269" t="str">
        <f t="shared" si="9"/>
        <v/>
      </c>
    </row>
    <row r="34" spans="1:23" s="16" customFormat="1" ht="13.8" x14ac:dyDescent="0.25">
      <c r="A34" s="270" t="str">
        <f t="shared" si="11"/>
        <v/>
      </c>
      <c r="B34" s="126"/>
      <c r="C34" s="344"/>
      <c r="D34" s="268"/>
      <c r="E34" s="268"/>
      <c r="F34" s="268"/>
      <c r="G34" s="268"/>
      <c r="H34" s="268"/>
      <c r="I34" s="268"/>
      <c r="J34" s="98"/>
      <c r="K34" s="282"/>
      <c r="L34" s="99"/>
      <c r="M34" s="269" t="str">
        <f t="shared" si="9"/>
        <v/>
      </c>
      <c r="N34" s="269" t="str">
        <f t="shared" si="9"/>
        <v/>
      </c>
      <c r="O34" s="269" t="str">
        <f t="shared" si="9"/>
        <v/>
      </c>
      <c r="P34" s="269" t="str">
        <f t="shared" si="9"/>
        <v/>
      </c>
      <c r="Q34" s="269" t="str">
        <f t="shared" si="9"/>
        <v/>
      </c>
      <c r="R34" s="269" t="str">
        <f t="shared" si="10"/>
        <v/>
      </c>
      <c r="S34" s="269" t="str">
        <f t="shared" si="9"/>
        <v/>
      </c>
      <c r="T34" s="269" t="str">
        <f t="shared" si="9"/>
        <v/>
      </c>
    </row>
    <row r="35" spans="1:23" x14ac:dyDescent="0.3">
      <c r="A35" s="386" t="s">
        <v>24</v>
      </c>
      <c r="B35" s="387"/>
      <c r="C35" s="195"/>
      <c r="D35" s="167" t="str">
        <f t="shared" ref="D35:I35" si="12">IFERROR(M35,"")</f>
        <v/>
      </c>
      <c r="E35" s="128" t="str">
        <f t="shared" si="12"/>
        <v/>
      </c>
      <c r="F35" s="128" t="str">
        <f t="shared" si="12"/>
        <v/>
      </c>
      <c r="G35" s="127" t="str">
        <f t="shared" si="12"/>
        <v/>
      </c>
      <c r="H35" s="127" t="str">
        <f t="shared" si="12"/>
        <v/>
      </c>
      <c r="I35" s="127" t="str">
        <f t="shared" si="12"/>
        <v/>
      </c>
      <c r="J35" s="100" t="str">
        <f t="shared" ref="J35:K35" si="13">IF(ISERROR(S35),"",S35)</f>
        <v/>
      </c>
      <c r="K35" s="283" t="str">
        <f t="shared" si="13"/>
        <v/>
      </c>
      <c r="L35" s="101"/>
      <c r="M35" s="272" t="str">
        <f t="shared" ref="M35:T35" si="14">IF(M29="ERROR","ERROR",IF(M30="ERROR","ERROR",IF(M31="ERROR","ERROR",IF(M32="ERROR","ERROR",IF(M33="ERROR","ERROR",IF(M34="ERROR","ERROR",IF(M29="W","W",IF(M30="W","W",IF(M31="W","W",IF(M32="W","W",IF(M33="W","W",IF(M34="W","W",IF(ISBLANK(D29),IF(ISBLANK(D30),IF(ISBLANK(D31),IF(ISBLANK(D32),IF(ISBLANK(D33),IF(ISBLANK(D34),"",GEOMEAN(M29:M34)),GEOMEAN(M29:M34)),GEOMEAN(M29:M34)),GEOMEAN(M29:M34)),GEOMEAN(M29:M34)),GEOMEAN(M29:M34))))))))))))))</f>
        <v/>
      </c>
      <c r="N35" s="272" t="str">
        <f t="shared" si="14"/>
        <v/>
      </c>
      <c r="O35" s="273" t="str">
        <f t="shared" si="14"/>
        <v/>
      </c>
      <c r="P35" s="273" t="str">
        <f t="shared" si="14"/>
        <v/>
      </c>
      <c r="Q35" s="273" t="str">
        <f t="shared" si="14"/>
        <v/>
      </c>
      <c r="R35" s="272" t="str">
        <f t="shared" si="14"/>
        <v/>
      </c>
      <c r="S35" s="273" t="str">
        <f t="shared" si="14"/>
        <v/>
      </c>
      <c r="T35" s="273" t="str">
        <f t="shared" si="14"/>
        <v/>
      </c>
    </row>
    <row r="36" spans="1:23" s="16" customFormat="1" ht="13.8" x14ac:dyDescent="0.25">
      <c r="A36" s="125"/>
      <c r="B36" s="126"/>
      <c r="C36" s="344"/>
      <c r="D36" s="268"/>
      <c r="E36" s="268"/>
      <c r="F36" s="268"/>
      <c r="G36" s="268"/>
      <c r="H36" s="268"/>
      <c r="I36" s="268"/>
      <c r="J36" s="98"/>
      <c r="K36" s="282"/>
      <c r="L36" s="99"/>
      <c r="M36" s="269" t="str">
        <f t="shared" ref="M36:T41" si="15">IF(ISBLANK(D36),"",IF(ISNUMBER(D36),D36,IF(LEFT(D36,2)="NS","",IF(LEFT(D36,3)="ND(",VALUE(MID(D36,4,LEN(D36)-4))/2,IF(LEFT(D36,3)="ND ",VALUE(MID(D36,5,LEN(D36)-5)/2),IF(D36="No Discharge","",IF(D36="W","W","ERROR")))))))</f>
        <v/>
      </c>
      <c r="N36" s="269" t="str">
        <f t="shared" si="15"/>
        <v/>
      </c>
      <c r="O36" s="269" t="str">
        <f t="shared" si="15"/>
        <v/>
      </c>
      <c r="P36" s="269" t="str">
        <f t="shared" si="15"/>
        <v/>
      </c>
      <c r="Q36" s="269" t="str">
        <f t="shared" si="15"/>
        <v/>
      </c>
      <c r="R36" s="269" t="str">
        <f t="shared" ref="R36:R41" si="16">IF(ISBLANK(I36),"",IF(ISNUMBER(I36),I36,IF(LEFT(I36,2)="NS","",IF(LEFT(I36,3)="ND(",VALUE(MID(I36,4,LEN(I36)-4))/2,IF(LEFT(I36,3)="ND ",VALUE(MID(I36,5,LEN(I36)-5)/2),IF(I36="No Discharge","",IF(LEFT(I36,1)="&lt;",VALUE(MID(I36,2,LEN(I36)-1)),IF(LEFT(I36,1)="&gt;",VALUE(MID(I36,2,LEN(I36)-1)),IF(I36="W","W","ERROR")))))))))</f>
        <v/>
      </c>
      <c r="S36" s="269" t="str">
        <f t="shared" si="15"/>
        <v/>
      </c>
      <c r="T36" s="269" t="str">
        <f t="shared" si="15"/>
        <v/>
      </c>
    </row>
    <row r="37" spans="1:23" s="16" customFormat="1" ht="13.8" x14ac:dyDescent="0.25">
      <c r="A37" s="270" t="str">
        <f>IF(B37="","",A$36)</f>
        <v/>
      </c>
      <c r="B37" s="126"/>
      <c r="C37" s="344"/>
      <c r="D37" s="268"/>
      <c r="E37" s="268"/>
      <c r="F37" s="268"/>
      <c r="G37" s="268"/>
      <c r="H37" s="268"/>
      <c r="I37" s="268"/>
      <c r="J37" s="98"/>
      <c r="K37" s="282"/>
      <c r="L37" s="99"/>
      <c r="M37" s="269" t="str">
        <f t="shared" si="15"/>
        <v/>
      </c>
      <c r="N37" s="269" t="str">
        <f t="shared" si="15"/>
        <v/>
      </c>
      <c r="O37" s="269" t="str">
        <f t="shared" si="15"/>
        <v/>
      </c>
      <c r="P37" s="269" t="str">
        <f t="shared" si="15"/>
        <v/>
      </c>
      <c r="Q37" s="269" t="str">
        <f t="shared" si="15"/>
        <v/>
      </c>
      <c r="R37" s="269" t="str">
        <f t="shared" si="16"/>
        <v/>
      </c>
      <c r="S37" s="269" t="str">
        <f t="shared" si="15"/>
        <v/>
      </c>
      <c r="T37" s="269" t="str">
        <f t="shared" si="15"/>
        <v/>
      </c>
    </row>
    <row r="38" spans="1:23" s="16" customFormat="1" ht="13.8" x14ac:dyDescent="0.25">
      <c r="A38" s="270" t="str">
        <f>IF(B38="","",A$36)</f>
        <v/>
      </c>
      <c r="B38" s="126"/>
      <c r="C38" s="344"/>
      <c r="D38" s="268"/>
      <c r="E38" s="268"/>
      <c r="F38" s="268"/>
      <c r="G38" s="268"/>
      <c r="H38" s="268"/>
      <c r="I38" s="268"/>
      <c r="J38" s="98"/>
      <c r="K38" s="282"/>
      <c r="L38" s="99"/>
      <c r="M38" s="269" t="str">
        <f t="shared" si="15"/>
        <v/>
      </c>
      <c r="N38" s="269" t="str">
        <f t="shared" si="15"/>
        <v/>
      </c>
      <c r="O38" s="269" t="str">
        <f t="shared" si="15"/>
        <v/>
      </c>
      <c r="P38" s="269" t="str">
        <f t="shared" si="15"/>
        <v/>
      </c>
      <c r="Q38" s="269" t="str">
        <f t="shared" si="15"/>
        <v/>
      </c>
      <c r="R38" s="269" t="str">
        <f t="shared" si="16"/>
        <v/>
      </c>
      <c r="S38" s="269" t="str">
        <f t="shared" si="15"/>
        <v/>
      </c>
      <c r="T38" s="269" t="str">
        <f t="shared" si="15"/>
        <v/>
      </c>
    </row>
    <row r="39" spans="1:23" s="16" customFormat="1" ht="13.8" x14ac:dyDescent="0.25">
      <c r="A39" s="270" t="str">
        <f>IF(B39="","",A$36)</f>
        <v/>
      </c>
      <c r="B39" s="126"/>
      <c r="C39" s="344"/>
      <c r="D39" s="268"/>
      <c r="E39" s="268"/>
      <c r="F39" s="268"/>
      <c r="G39" s="268"/>
      <c r="H39" s="268"/>
      <c r="I39" s="268"/>
      <c r="J39" s="98"/>
      <c r="K39" s="282"/>
      <c r="L39" s="99"/>
      <c r="M39" s="269" t="str">
        <f t="shared" si="15"/>
        <v/>
      </c>
      <c r="N39" s="269" t="str">
        <f t="shared" si="15"/>
        <v/>
      </c>
      <c r="O39" s="269" t="str">
        <f t="shared" si="15"/>
        <v/>
      </c>
      <c r="P39" s="269" t="str">
        <f t="shared" si="15"/>
        <v/>
      </c>
      <c r="Q39" s="269" t="str">
        <f t="shared" si="15"/>
        <v/>
      </c>
      <c r="R39" s="269" t="str">
        <f t="shared" si="16"/>
        <v/>
      </c>
      <c r="S39" s="269" t="str">
        <f t="shared" si="15"/>
        <v/>
      </c>
      <c r="T39" s="269" t="str">
        <f t="shared" si="15"/>
        <v/>
      </c>
    </row>
    <row r="40" spans="1:23" s="16" customFormat="1" ht="13.8" x14ac:dyDescent="0.25">
      <c r="A40" s="270" t="str">
        <f>IF(B40="","",A$36)</f>
        <v/>
      </c>
      <c r="B40" s="126"/>
      <c r="C40" s="344"/>
      <c r="D40" s="268"/>
      <c r="E40" s="268"/>
      <c r="F40" s="268"/>
      <c r="G40" s="268"/>
      <c r="H40" s="268"/>
      <c r="I40" s="268"/>
      <c r="J40" s="98"/>
      <c r="K40" s="282"/>
      <c r="L40" s="99"/>
      <c r="M40" s="269" t="str">
        <f t="shared" si="15"/>
        <v/>
      </c>
      <c r="N40" s="269" t="str">
        <f t="shared" si="15"/>
        <v/>
      </c>
      <c r="O40" s="269" t="str">
        <f t="shared" si="15"/>
        <v/>
      </c>
      <c r="P40" s="269" t="str">
        <f t="shared" si="15"/>
        <v/>
      </c>
      <c r="Q40" s="269" t="str">
        <f t="shared" si="15"/>
        <v/>
      </c>
      <c r="R40" s="269" t="str">
        <f t="shared" si="16"/>
        <v/>
      </c>
      <c r="S40" s="269" t="str">
        <f t="shared" si="15"/>
        <v/>
      </c>
      <c r="T40" s="269" t="str">
        <f t="shared" si="15"/>
        <v/>
      </c>
    </row>
    <row r="41" spans="1:23" s="16" customFormat="1" ht="13.8" x14ac:dyDescent="0.25">
      <c r="A41" s="270" t="str">
        <f>IF(B41="","",A$36)</f>
        <v/>
      </c>
      <c r="B41" s="126"/>
      <c r="C41" s="344"/>
      <c r="D41" s="268"/>
      <c r="E41" s="268"/>
      <c r="F41" s="268"/>
      <c r="G41" s="268"/>
      <c r="H41" s="268"/>
      <c r="I41" s="268"/>
      <c r="J41" s="98"/>
      <c r="K41" s="282"/>
      <c r="L41" s="99"/>
      <c r="M41" s="269" t="str">
        <f t="shared" si="15"/>
        <v/>
      </c>
      <c r="N41" s="269" t="str">
        <f t="shared" si="15"/>
        <v/>
      </c>
      <c r="O41" s="269" t="str">
        <f t="shared" si="15"/>
        <v/>
      </c>
      <c r="P41" s="269" t="str">
        <f t="shared" si="15"/>
        <v/>
      </c>
      <c r="Q41" s="269" t="str">
        <f t="shared" si="15"/>
        <v/>
      </c>
      <c r="R41" s="269" t="str">
        <f t="shared" si="16"/>
        <v/>
      </c>
      <c r="S41" s="269" t="str">
        <f t="shared" si="15"/>
        <v/>
      </c>
      <c r="T41" s="269" t="str">
        <f t="shared" si="15"/>
        <v/>
      </c>
    </row>
    <row r="42" spans="1:23" x14ac:dyDescent="0.3">
      <c r="A42" s="386" t="s">
        <v>24</v>
      </c>
      <c r="B42" s="387"/>
      <c r="C42" s="195"/>
      <c r="D42" s="167" t="str">
        <f t="shared" ref="D42:I42" si="17">IFERROR(M42,"")</f>
        <v/>
      </c>
      <c r="E42" s="128" t="str">
        <f t="shared" si="17"/>
        <v/>
      </c>
      <c r="F42" s="128" t="str">
        <f t="shared" si="17"/>
        <v/>
      </c>
      <c r="G42" s="127" t="str">
        <f t="shared" si="17"/>
        <v/>
      </c>
      <c r="H42" s="127" t="str">
        <f t="shared" si="17"/>
        <v/>
      </c>
      <c r="I42" s="127" t="str">
        <f t="shared" si="17"/>
        <v/>
      </c>
      <c r="J42" s="100" t="str">
        <f t="shared" ref="J42:K42" si="18">IF(ISERROR(S42),"",S42)</f>
        <v/>
      </c>
      <c r="K42" s="283" t="str">
        <f t="shared" si="18"/>
        <v/>
      </c>
      <c r="L42" s="101"/>
      <c r="M42" s="272" t="str">
        <f t="shared" ref="M42:T42" si="19">IF(M36="ERROR","ERROR",IF(M37="ERROR","ERROR",IF(M38="ERROR","ERROR",IF(M39="ERROR","ERROR",IF(M40="ERROR","ERROR",IF(M41="ERROR","ERROR",IF(M36="W","W",IF(M37="W","W",IF(M38="W","W",IF(M39="W","W",IF(M40="W","W",IF(M41="W","W",IF(ISBLANK(D36),IF(ISBLANK(D37),IF(ISBLANK(D38),IF(ISBLANK(D39),IF(ISBLANK(D40),IF(ISBLANK(D41),"",GEOMEAN(M36:M41)),GEOMEAN(M36:M41)),GEOMEAN(M36:M41)),GEOMEAN(M36:M41)),GEOMEAN(M36:M41)),GEOMEAN(M36:M41))))))))))))))</f>
        <v/>
      </c>
      <c r="N42" s="272" t="str">
        <f t="shared" si="19"/>
        <v/>
      </c>
      <c r="O42" s="273" t="str">
        <f t="shared" si="19"/>
        <v/>
      </c>
      <c r="P42" s="273" t="str">
        <f t="shared" si="19"/>
        <v/>
      </c>
      <c r="Q42" s="273" t="str">
        <f t="shared" si="19"/>
        <v/>
      </c>
      <c r="R42" s="272" t="str">
        <f t="shared" si="19"/>
        <v/>
      </c>
      <c r="S42" s="273" t="str">
        <f t="shared" si="19"/>
        <v/>
      </c>
      <c r="T42" s="273" t="str">
        <f t="shared" si="19"/>
        <v/>
      </c>
    </row>
    <row r="43" spans="1:23" x14ac:dyDescent="0.3">
      <c r="A43" s="30"/>
      <c r="B43" s="274" t="str">
        <f>IF([1]General!$F$17="Select","You must select if your receiving water is impaired for pH in the 'General' tab",IF(C45="OOPS","You must select a basin in the 'General' tab.",""))</f>
        <v>You must select if your receiving water is impaired for pH in the 'General' tab</v>
      </c>
      <c r="C43" s="278"/>
      <c r="D43" s="279"/>
      <c r="E43" s="280"/>
      <c r="F43" s="280"/>
      <c r="G43" s="33"/>
      <c r="H43" s="33"/>
      <c r="I43" s="284"/>
      <c r="J43" s="412"/>
      <c r="K43" s="413"/>
      <c r="L43" s="414"/>
      <c r="M43" s="187"/>
      <c r="N43" s="121"/>
      <c r="O43" s="121"/>
      <c r="P43" s="121"/>
      <c r="Q43" s="121"/>
      <c r="R43" s="121"/>
      <c r="S43" s="103"/>
      <c r="T43" s="103"/>
      <c r="U43" s="15"/>
      <c r="V43" s="15"/>
      <c r="W43" s="15"/>
    </row>
    <row r="44" spans="1:23" ht="14.4" customHeight="1" x14ac:dyDescent="0.3">
      <c r="A44" s="390" t="s">
        <v>120</v>
      </c>
      <c r="B44" s="391"/>
      <c r="C44" s="211" t="s">
        <v>42</v>
      </c>
      <c r="D44" s="213">
        <v>2.3E-2</v>
      </c>
      <c r="E44" s="222">
        <v>0.21</v>
      </c>
      <c r="F44" s="222">
        <v>0.35</v>
      </c>
      <c r="G44" s="212">
        <v>100</v>
      </c>
      <c r="H44" s="212"/>
      <c r="I44" s="212"/>
      <c r="J44" s="98"/>
      <c r="K44" s="282"/>
      <c r="L44" s="99"/>
      <c r="N44" s="105"/>
      <c r="O44" s="105"/>
      <c r="P44" s="105"/>
      <c r="Q44" s="105"/>
      <c r="R44" s="103"/>
      <c r="S44" s="103"/>
      <c r="T44" s="103"/>
      <c r="U44" s="15"/>
      <c r="V44" s="15"/>
      <c r="W44" s="15"/>
    </row>
    <row r="45" spans="1:23" ht="13.2" customHeight="1" x14ac:dyDescent="0.3">
      <c r="A45" s="390" t="str">
        <f>'[1]Columbia Slough'!$A$45</f>
        <v>303(d) Limits</v>
      </c>
      <c r="B45" s="391"/>
      <c r="C45" s="233" t="str">
        <f>IF([1]General!$F$17="Yes",VLOOKUP([1]General!$C$18,[1]setup!$G$2:$H$37,2,FALSE),IF([1]General!$F$17="No","","OOPS"))</f>
        <v>OOPS</v>
      </c>
      <c r="D45" s="213">
        <v>2.3E-2</v>
      </c>
      <c r="E45" s="213">
        <v>4.5999999999999999E-2</v>
      </c>
      <c r="F45" s="213">
        <v>8.2000000000000003E-2</v>
      </c>
      <c r="G45" s="212"/>
      <c r="H45" s="212">
        <f>'[1]Portland Harbor'!$H$45</f>
        <v>406</v>
      </c>
      <c r="I45" s="212">
        <f>'[1]Columbia Slough'!$K$45</f>
        <v>10</v>
      </c>
      <c r="J45" s="106"/>
      <c r="K45" s="107"/>
      <c r="L45" s="108"/>
      <c r="N45" s="105"/>
      <c r="O45" s="105"/>
      <c r="P45" s="105"/>
      <c r="Q45" s="105"/>
      <c r="R45" s="103"/>
      <c r="S45" s="103"/>
      <c r="T45" s="103"/>
      <c r="U45" s="15"/>
      <c r="V45" s="15"/>
      <c r="W45" s="15"/>
    </row>
    <row r="46" spans="1:23" hidden="1" x14ac:dyDescent="0.3">
      <c r="N46" s="105"/>
      <c r="O46" s="105"/>
      <c r="P46" s="105"/>
      <c r="Q46" s="105"/>
      <c r="R46" s="103"/>
      <c r="S46" s="103"/>
      <c r="T46" s="103"/>
      <c r="U46" s="15"/>
      <c r="V46" s="15"/>
      <c r="W46" s="15"/>
    </row>
    <row r="47" spans="1:23" ht="4.8" customHeight="1" x14ac:dyDescent="0.3">
      <c r="N47" s="105"/>
      <c r="O47" s="105"/>
      <c r="P47" s="105"/>
      <c r="Q47" s="105"/>
      <c r="R47" s="103"/>
      <c r="S47" s="103"/>
      <c r="T47" s="103"/>
    </row>
    <row r="48" spans="1:23" ht="27" customHeight="1" x14ac:dyDescent="0.3">
      <c r="B48" s="71" t="s">
        <v>52</v>
      </c>
      <c r="C48" s="16"/>
      <c r="D48" s="16"/>
      <c r="E48" s="16"/>
      <c r="F48" s="16"/>
      <c r="G48" s="71"/>
      <c r="H48" s="71"/>
      <c r="I48" s="71"/>
      <c r="J48" s="71"/>
      <c r="K48" s="191" t="s">
        <v>9</v>
      </c>
      <c r="L48" s="2"/>
      <c r="N48" s="18"/>
    </row>
    <row r="49" spans="1:23" ht="11.25" customHeight="1" x14ac:dyDescent="0.3">
      <c r="B49" s="362" t="s">
        <v>8</v>
      </c>
      <c r="C49" s="362"/>
      <c r="D49" s="362"/>
      <c r="E49" s="16"/>
      <c r="F49" s="16"/>
      <c r="G49" s="71"/>
      <c r="H49" s="71"/>
      <c r="I49" s="355" t="s">
        <v>30</v>
      </c>
      <c r="J49" s="355"/>
      <c r="K49" s="355"/>
      <c r="L49" s="12"/>
      <c r="N49" s="60"/>
      <c r="Q49" s="7"/>
      <c r="T49" s="7"/>
      <c r="W49" s="7"/>
    </row>
    <row r="50" spans="1:23" ht="13.5" customHeight="1" x14ac:dyDescent="0.3">
      <c r="B50" s="362"/>
      <c r="C50" s="362"/>
      <c r="D50" s="362"/>
      <c r="E50" s="16"/>
      <c r="F50" s="16"/>
      <c r="G50" s="71"/>
      <c r="H50" s="71"/>
      <c r="I50" s="355"/>
      <c r="J50" s="355"/>
      <c r="K50" s="355"/>
      <c r="L50" s="12"/>
      <c r="M50" s="19"/>
      <c r="N50" s="60"/>
      <c r="Q50" s="61"/>
      <c r="T50" s="61"/>
      <c r="W50" s="3"/>
    </row>
    <row r="51" spans="1:23" x14ac:dyDescent="0.3">
      <c r="B51" s="14"/>
      <c r="G51" s="113" t="s">
        <v>82</v>
      </c>
      <c r="H51" s="114"/>
      <c r="I51" s="175"/>
      <c r="J51" s="114"/>
      <c r="K51" s="115"/>
      <c r="M51" s="21"/>
      <c r="N51" s="21"/>
      <c r="Q51" s="8"/>
      <c r="T51" s="8"/>
      <c r="W51" s="9"/>
    </row>
    <row r="52" spans="1:23" x14ac:dyDescent="0.3">
      <c r="B52" s="14"/>
      <c r="G52" s="163" t="str">
        <f>"Legal Name: "&amp;[1]General!D$12</f>
        <v xml:space="preserve">Legal Name: </v>
      </c>
      <c r="H52" s="264"/>
      <c r="I52" s="265"/>
      <c r="J52" s="264"/>
      <c r="K52" s="116"/>
      <c r="L52" s="10"/>
      <c r="N52" s="22"/>
      <c r="T52" s="8"/>
      <c r="W52" s="9"/>
    </row>
    <row r="53" spans="1:23" x14ac:dyDescent="0.3">
      <c r="B53" s="13"/>
      <c r="G53" s="164" t="str">
        <f>"DEQ File No: "&amp;[1]General!K$12</f>
        <v xml:space="preserve">DEQ File No: </v>
      </c>
      <c r="H53" s="117"/>
      <c r="I53" s="176"/>
      <c r="J53" s="117"/>
      <c r="K53" s="118"/>
      <c r="L53" s="11"/>
      <c r="N53" s="23"/>
      <c r="Q53" s="4"/>
      <c r="T53" s="4"/>
      <c r="W53" s="7"/>
    </row>
    <row r="54" spans="1:23" ht="7.5" customHeight="1" x14ac:dyDescent="0.3">
      <c r="P54" s="5"/>
      <c r="S54" s="5"/>
      <c r="V54" s="5"/>
    </row>
    <row r="55" spans="1:23" ht="3.75" hidden="1" customHeight="1" x14ac:dyDescent="0.3">
      <c r="A55" s="1"/>
      <c r="B55" s="1"/>
      <c r="C55" s="1"/>
      <c r="D55" s="1"/>
      <c r="E55" s="1"/>
      <c r="F55" s="1"/>
      <c r="G55" s="1"/>
      <c r="H55" s="1"/>
      <c r="I55" s="1"/>
      <c r="J55" s="1"/>
      <c r="K55" s="1"/>
      <c r="L55" s="1"/>
    </row>
    <row r="56" spans="1:23" ht="15" customHeight="1" x14ac:dyDescent="0.3">
      <c r="A56" s="197" t="str">
        <f>'[1]Columbia Slough'!$A$9</f>
        <v xml:space="preserve">Instructions: </v>
      </c>
      <c r="B56" s="196"/>
      <c r="C56" s="196"/>
      <c r="D56" s="196"/>
      <c r="E56" s="196"/>
      <c r="F56" s="196"/>
      <c r="G56" s="196"/>
      <c r="H56" s="196"/>
      <c r="I56" s="196"/>
      <c r="J56" s="196"/>
      <c r="K56" s="196"/>
      <c r="L56" s="194"/>
      <c r="M56" s="266"/>
      <c r="P56" s="5"/>
      <c r="S56" s="5"/>
      <c r="V56" s="6"/>
    </row>
    <row r="57" spans="1:23" ht="78" customHeight="1" x14ac:dyDescent="0.3">
      <c r="A57" s="385" t="str">
        <f>'[1]Columbia Slough'!$A$10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57" s="364">
        <f>'[1]Columbia Slough'!B57</f>
        <v>0</v>
      </c>
      <c r="C57" s="364">
        <f>'[1]Columbia Slough'!C57</f>
        <v>0</v>
      </c>
      <c r="D57" s="364">
        <f>'[1]Columbia Slough'!D57</f>
        <v>0</v>
      </c>
      <c r="E57" s="364">
        <f>'[1]Columbia Slough'!E57</f>
        <v>0</v>
      </c>
      <c r="F57" s="364">
        <f>'[1]Columbia Slough'!F57</f>
        <v>0</v>
      </c>
      <c r="G57" s="364">
        <f>'[1]Columbia Slough'!G57</f>
        <v>0</v>
      </c>
      <c r="H57" s="364">
        <f>'[1]Columbia Slough'!H57</f>
        <v>0</v>
      </c>
      <c r="I57" s="364">
        <f>'[1]Columbia Slough'!I57</f>
        <v>0</v>
      </c>
      <c r="J57" s="364">
        <f>'[1]Columbia Slough'!J57</f>
        <v>0</v>
      </c>
      <c r="K57" s="364">
        <f>'[1]Columbia Slough'!K57</f>
        <v>0</v>
      </c>
      <c r="L57" s="258"/>
      <c r="M57" s="266"/>
    </row>
    <row r="58" spans="1:23" ht="14.25" customHeight="1" x14ac:dyDescent="0.3">
      <c r="A58" s="392" t="s">
        <v>126</v>
      </c>
      <c r="B58" s="393"/>
      <c r="C58" s="393"/>
      <c r="D58" s="393"/>
      <c r="E58" s="393"/>
      <c r="F58" s="393"/>
      <c r="G58" s="393"/>
      <c r="H58" s="393"/>
      <c r="I58" s="393"/>
      <c r="J58" s="393"/>
      <c r="K58" s="393"/>
      <c r="L58" s="394"/>
    </row>
    <row r="59" spans="1:23" x14ac:dyDescent="0.3">
      <c r="A59" s="395"/>
      <c r="B59" s="396"/>
      <c r="C59" s="396"/>
      <c r="D59" s="396"/>
      <c r="E59" s="396"/>
      <c r="F59" s="396"/>
      <c r="G59" s="396"/>
      <c r="H59" s="396"/>
      <c r="I59" s="396"/>
      <c r="J59" s="396"/>
      <c r="K59" s="396"/>
      <c r="L59" s="397"/>
    </row>
    <row r="60" spans="1:23" ht="39" customHeight="1" x14ac:dyDescent="0.3">
      <c r="A60" s="402" t="s">
        <v>68</v>
      </c>
      <c r="B60" s="400" t="s">
        <v>19</v>
      </c>
      <c r="C60" s="109" t="str">
        <f t="shared" ref="C60:I61" si="20">C13</f>
        <v>pH</v>
      </c>
      <c r="D60" s="259" t="str">
        <f t="shared" si="20"/>
        <v>Total Copper</v>
      </c>
      <c r="E60" s="259" t="str">
        <f t="shared" si="20"/>
        <v>Total Lead</v>
      </c>
      <c r="F60" s="259" t="str">
        <f t="shared" si="20"/>
        <v>Total Zinc</v>
      </c>
      <c r="G60" s="259" t="str">
        <f t="shared" si="20"/>
        <v>Total Suspended Solids</v>
      </c>
      <c r="H60" s="259" t="str">
        <f t="shared" si="20"/>
        <v xml:space="preserve">E. coli </v>
      </c>
      <c r="I60" s="259" t="str">
        <f t="shared" si="20"/>
        <v>Total Iron</v>
      </c>
      <c r="J60" s="408"/>
      <c r="K60" s="409"/>
      <c r="L60" s="410"/>
    </row>
    <row r="61" spans="1:23" ht="24" customHeight="1" x14ac:dyDescent="0.3">
      <c r="A61" s="403"/>
      <c r="B61" s="401"/>
      <c r="C61" s="110" t="str">
        <f t="shared" si="20"/>
        <v>s.u.</v>
      </c>
      <c r="D61" s="110" t="str">
        <f t="shared" si="20"/>
        <v>mg/L</v>
      </c>
      <c r="E61" s="110" t="str">
        <f t="shared" si="20"/>
        <v>mg/L</v>
      </c>
      <c r="F61" s="110" t="str">
        <f t="shared" si="20"/>
        <v>mg/L</v>
      </c>
      <c r="G61" s="110" t="str">
        <f t="shared" si="20"/>
        <v>mg/L</v>
      </c>
      <c r="H61" s="321" t="s">
        <v>199</v>
      </c>
      <c r="I61" s="260" t="str">
        <f t="shared" si="20"/>
        <v>mg/L</v>
      </c>
      <c r="J61" s="96"/>
      <c r="K61" s="281"/>
      <c r="L61" s="97"/>
      <c r="M61" s="16" t="s">
        <v>38</v>
      </c>
    </row>
    <row r="62" spans="1:23" s="16" customFormat="1" ht="13.8" x14ac:dyDescent="0.25">
      <c r="A62" s="125"/>
      <c r="B62" s="126"/>
      <c r="C62" s="344"/>
      <c r="D62" s="268"/>
      <c r="E62" s="268"/>
      <c r="F62" s="268"/>
      <c r="G62" s="268"/>
      <c r="H62" s="268"/>
      <c r="I62" s="268"/>
      <c r="J62" s="98"/>
      <c r="K62" s="282"/>
      <c r="L62" s="99"/>
      <c r="M62" s="269" t="str">
        <f t="shared" ref="M62:Q67" si="21">IF(ISBLANK(D62),"",IF(ISNUMBER(D62),D62,IF(LEFT(D62,2)="NS","",IF(LEFT(D62,3)="ND(",VALUE(MID(D62,4,LEN(D62)-4))/2,IF(LEFT(D62,3)="ND ",VALUE(MID(D62,5,LEN(D62)-5)/2),IF(D62="No Discharge","",IF(D62="W","W","ERROR")))))))</f>
        <v/>
      </c>
      <c r="N62" s="269" t="str">
        <f t="shared" si="21"/>
        <v/>
      </c>
      <c r="O62" s="269" t="str">
        <f t="shared" si="21"/>
        <v/>
      </c>
      <c r="P62" s="269" t="str">
        <f t="shared" si="21"/>
        <v/>
      </c>
      <c r="Q62" s="269" t="str">
        <f t="shared" si="21"/>
        <v/>
      </c>
      <c r="R62" s="269" t="str">
        <f t="shared" ref="R62:R67" si="22">IF(ISBLANK(I62),"",IF(ISNUMBER(I62),I62,IF(LEFT(I62,2)="NS","",IF(LEFT(I62,3)="ND(",VALUE(MID(I62,4,LEN(I62)-4))/2,IF(LEFT(I62,3)="ND ",VALUE(MID(I62,5,LEN(I62)-5)/2),IF(I62="No Discharge","",IF(LEFT(I62,1)="&lt;",VALUE(MID(I62,2,LEN(I62)-1)),IF(LEFT(I62,1)="&gt;",VALUE(MID(I62,2,LEN(I62)-1)),IF(I62="W","W","ERROR")))))))))</f>
        <v/>
      </c>
      <c r="S62" s="269" t="str">
        <f t="shared" ref="S62:T67" si="23">IF(ISBLANK(J62),"",IF(ISNUMBER(J62),J62,IF(LEFT(J62,2)="NS","",IF(LEFT(J62,3)="ND(",VALUE(MID(J62,4,LEN(J62)-4))/2,IF(LEFT(J62,3)="ND ",VALUE(MID(J62,5,LEN(J62)-5)/2),IF(J62="No Discharge","",IF(J62="W","W","ERROR")))))))</f>
        <v/>
      </c>
      <c r="T62" s="269" t="str">
        <f t="shared" si="23"/>
        <v/>
      </c>
    </row>
    <row r="63" spans="1:23" s="16" customFormat="1" ht="13.8" x14ac:dyDescent="0.25">
      <c r="A63" s="270" t="str">
        <f>IF(B63="","",A$62)</f>
        <v/>
      </c>
      <c r="B63" s="126"/>
      <c r="C63" s="344"/>
      <c r="D63" s="268"/>
      <c r="E63" s="268"/>
      <c r="F63" s="268"/>
      <c r="G63" s="268"/>
      <c r="H63" s="268"/>
      <c r="I63" s="268"/>
      <c r="J63" s="98"/>
      <c r="K63" s="282"/>
      <c r="L63" s="99"/>
      <c r="M63" s="269" t="str">
        <f t="shared" si="21"/>
        <v/>
      </c>
      <c r="N63" s="269" t="str">
        <f t="shared" si="21"/>
        <v/>
      </c>
      <c r="O63" s="269" t="str">
        <f t="shared" si="21"/>
        <v/>
      </c>
      <c r="P63" s="269" t="str">
        <f t="shared" si="21"/>
        <v/>
      </c>
      <c r="Q63" s="269" t="str">
        <f t="shared" si="21"/>
        <v/>
      </c>
      <c r="R63" s="269" t="str">
        <f t="shared" si="22"/>
        <v/>
      </c>
      <c r="S63" s="269" t="str">
        <f t="shared" si="23"/>
        <v/>
      </c>
      <c r="T63" s="269" t="str">
        <f t="shared" si="23"/>
        <v/>
      </c>
    </row>
    <row r="64" spans="1:23" s="16" customFormat="1" ht="13.8" x14ac:dyDescent="0.25">
      <c r="A64" s="270" t="str">
        <f>IF(B64="","",A$62)</f>
        <v/>
      </c>
      <c r="B64" s="126"/>
      <c r="C64" s="344"/>
      <c r="D64" s="268"/>
      <c r="E64" s="268"/>
      <c r="F64" s="268"/>
      <c r="G64" s="268"/>
      <c r="H64" s="268"/>
      <c r="I64" s="268"/>
      <c r="J64" s="98"/>
      <c r="K64" s="282"/>
      <c r="L64" s="99"/>
      <c r="M64" s="269" t="str">
        <f t="shared" si="21"/>
        <v/>
      </c>
      <c r="N64" s="269" t="str">
        <f t="shared" si="21"/>
        <v/>
      </c>
      <c r="O64" s="269" t="str">
        <f t="shared" si="21"/>
        <v/>
      </c>
      <c r="P64" s="269" t="str">
        <f t="shared" si="21"/>
        <v/>
      </c>
      <c r="Q64" s="269" t="str">
        <f t="shared" si="21"/>
        <v/>
      </c>
      <c r="R64" s="269" t="str">
        <f t="shared" si="22"/>
        <v/>
      </c>
      <c r="S64" s="269" t="str">
        <f t="shared" si="23"/>
        <v/>
      </c>
      <c r="T64" s="269" t="str">
        <f t="shared" si="23"/>
        <v/>
      </c>
    </row>
    <row r="65" spans="1:20" s="16" customFormat="1" ht="13.8" x14ac:dyDescent="0.25">
      <c r="A65" s="270" t="str">
        <f>IF(B65="","",A$62)</f>
        <v/>
      </c>
      <c r="B65" s="126"/>
      <c r="C65" s="344"/>
      <c r="D65" s="268"/>
      <c r="E65" s="268"/>
      <c r="F65" s="268"/>
      <c r="G65" s="268"/>
      <c r="H65" s="268"/>
      <c r="I65" s="268"/>
      <c r="J65" s="98"/>
      <c r="K65" s="282"/>
      <c r="L65" s="99"/>
      <c r="M65" s="269" t="str">
        <f t="shared" si="21"/>
        <v/>
      </c>
      <c r="N65" s="269" t="str">
        <f t="shared" si="21"/>
        <v/>
      </c>
      <c r="O65" s="269" t="str">
        <f t="shared" si="21"/>
        <v/>
      </c>
      <c r="P65" s="269" t="str">
        <f t="shared" si="21"/>
        <v/>
      </c>
      <c r="Q65" s="269" t="str">
        <f t="shared" si="21"/>
        <v/>
      </c>
      <c r="R65" s="269" t="str">
        <f t="shared" si="22"/>
        <v/>
      </c>
      <c r="S65" s="269" t="str">
        <f t="shared" si="23"/>
        <v/>
      </c>
      <c r="T65" s="269" t="str">
        <f t="shared" si="23"/>
        <v/>
      </c>
    </row>
    <row r="66" spans="1:20" s="16" customFormat="1" ht="13.8" x14ac:dyDescent="0.25">
      <c r="A66" s="270" t="str">
        <f>IF(B66="","",A$62)</f>
        <v/>
      </c>
      <c r="B66" s="126"/>
      <c r="C66" s="344"/>
      <c r="D66" s="268"/>
      <c r="E66" s="268"/>
      <c r="F66" s="268"/>
      <c r="G66" s="268"/>
      <c r="H66" s="268"/>
      <c r="I66" s="268"/>
      <c r="J66" s="98"/>
      <c r="K66" s="282"/>
      <c r="L66" s="99"/>
      <c r="M66" s="269" t="str">
        <f t="shared" si="21"/>
        <v/>
      </c>
      <c r="N66" s="269" t="str">
        <f t="shared" si="21"/>
        <v/>
      </c>
      <c r="O66" s="269" t="str">
        <f t="shared" si="21"/>
        <v/>
      </c>
      <c r="P66" s="269" t="str">
        <f t="shared" si="21"/>
        <v/>
      </c>
      <c r="Q66" s="269" t="str">
        <f t="shared" si="21"/>
        <v/>
      </c>
      <c r="R66" s="269" t="str">
        <f t="shared" si="22"/>
        <v/>
      </c>
      <c r="S66" s="269" t="str">
        <f t="shared" si="23"/>
        <v/>
      </c>
      <c r="T66" s="269" t="str">
        <f t="shared" si="23"/>
        <v/>
      </c>
    </row>
    <row r="67" spans="1:20" s="16" customFormat="1" ht="13.8" x14ac:dyDescent="0.25">
      <c r="A67" s="270" t="str">
        <f>IF(B67="","",A$62)</f>
        <v/>
      </c>
      <c r="B67" s="126"/>
      <c r="C67" s="344"/>
      <c r="D67" s="268"/>
      <c r="E67" s="268"/>
      <c r="F67" s="268"/>
      <c r="G67" s="268"/>
      <c r="H67" s="268"/>
      <c r="I67" s="268"/>
      <c r="J67" s="98"/>
      <c r="K67" s="282"/>
      <c r="L67" s="99"/>
      <c r="M67" s="269" t="str">
        <f t="shared" si="21"/>
        <v/>
      </c>
      <c r="N67" s="269" t="str">
        <f t="shared" si="21"/>
        <v/>
      </c>
      <c r="O67" s="269" t="str">
        <f t="shared" si="21"/>
        <v/>
      </c>
      <c r="P67" s="269" t="str">
        <f t="shared" si="21"/>
        <v/>
      </c>
      <c r="Q67" s="269" t="str">
        <f t="shared" si="21"/>
        <v/>
      </c>
      <c r="R67" s="269" t="str">
        <f t="shared" si="22"/>
        <v/>
      </c>
      <c r="S67" s="269" t="str">
        <f t="shared" si="23"/>
        <v/>
      </c>
      <c r="T67" s="269" t="str">
        <f t="shared" si="23"/>
        <v/>
      </c>
    </row>
    <row r="68" spans="1:20" x14ac:dyDescent="0.3">
      <c r="A68" s="386" t="s">
        <v>24</v>
      </c>
      <c r="B68" s="387"/>
      <c r="C68" s="195"/>
      <c r="D68" s="167" t="str">
        <f t="shared" ref="D68:I68" si="24">IFERROR(M68,"")</f>
        <v/>
      </c>
      <c r="E68" s="128" t="str">
        <f t="shared" si="24"/>
        <v/>
      </c>
      <c r="F68" s="128" t="str">
        <f t="shared" si="24"/>
        <v/>
      </c>
      <c r="G68" s="127" t="str">
        <f t="shared" si="24"/>
        <v/>
      </c>
      <c r="H68" s="127" t="str">
        <f t="shared" si="24"/>
        <v/>
      </c>
      <c r="I68" s="127" t="str">
        <f t="shared" si="24"/>
        <v/>
      </c>
      <c r="J68" s="100"/>
      <c r="K68" s="283"/>
      <c r="L68" s="101"/>
      <c r="M68" s="272" t="str">
        <f t="shared" ref="M68:T68" si="25">IF(M62="ERROR","ERROR",IF(M63="ERROR","ERROR",IF(M64="ERROR","ERROR",IF(M65="ERROR","ERROR",IF(M66="ERROR","ERROR",IF(M67="ERROR","ERROR",IF(M62="W","W",IF(M63="W","W",IF(M64="W","W",IF(M65="W","W",IF(M66="W","W",IF(M67="W","W",IF(ISBLANK(D62),IF(ISBLANK(D63),IF(ISBLANK(D64),IF(ISBLANK(D65),IF(ISBLANK(D66),IF(ISBLANK(D67),"",GEOMEAN(M62:M67)),GEOMEAN(M62:M67)),GEOMEAN(M62:M67)),GEOMEAN(M62:M67)),GEOMEAN(M62:M67)),GEOMEAN(M62:M67))))))))))))))</f>
        <v/>
      </c>
      <c r="N68" s="272" t="str">
        <f t="shared" si="25"/>
        <v/>
      </c>
      <c r="O68" s="273" t="str">
        <f t="shared" si="25"/>
        <v/>
      </c>
      <c r="P68" s="273" t="str">
        <f t="shared" si="25"/>
        <v/>
      </c>
      <c r="Q68" s="273" t="str">
        <f t="shared" si="25"/>
        <v/>
      </c>
      <c r="R68" s="272" t="str">
        <f t="shared" si="25"/>
        <v/>
      </c>
      <c r="S68" s="273" t="str">
        <f t="shared" si="25"/>
        <v/>
      </c>
      <c r="T68" s="273" t="str">
        <f t="shared" si="25"/>
        <v/>
      </c>
    </row>
    <row r="69" spans="1:20" s="16" customFormat="1" ht="13.8" x14ac:dyDescent="0.25">
      <c r="A69" s="125"/>
      <c r="B69" s="126"/>
      <c r="C69" s="344"/>
      <c r="D69" s="268"/>
      <c r="E69" s="268"/>
      <c r="F69" s="268"/>
      <c r="G69" s="268"/>
      <c r="H69" s="268"/>
      <c r="I69" s="268"/>
      <c r="J69" s="98"/>
      <c r="K69" s="282"/>
      <c r="L69" s="99"/>
      <c r="M69" s="269" t="str">
        <f t="shared" ref="M69:Q74" si="26">IF(ISBLANK(D69),"",IF(ISNUMBER(D69),D69,IF(LEFT(D69,2)="NS","",IF(LEFT(D69,3)="ND(",VALUE(MID(D69,4,LEN(D69)-4))/2,IF(LEFT(D69,3)="ND ",VALUE(MID(D69,5,LEN(D69)-5)/2),IF(D69="No Discharge","",IF(D69="W","W","ERROR")))))))</f>
        <v/>
      </c>
      <c r="N69" s="269" t="str">
        <f t="shared" si="26"/>
        <v/>
      </c>
      <c r="O69" s="269" t="str">
        <f t="shared" si="26"/>
        <v/>
      </c>
      <c r="P69" s="269" t="str">
        <f t="shared" si="26"/>
        <v/>
      </c>
      <c r="Q69" s="269" t="str">
        <f t="shared" si="26"/>
        <v/>
      </c>
      <c r="R69" s="269" t="str">
        <f t="shared" ref="R69:R74" si="27">IF(ISBLANK(I69),"",IF(ISNUMBER(I69),I69,IF(LEFT(I69,2)="NS","",IF(LEFT(I69,3)="ND(",VALUE(MID(I69,4,LEN(I69)-4))/2,IF(LEFT(I69,3)="ND ",VALUE(MID(I69,5,LEN(I69)-5)/2),IF(I69="No Discharge","",IF(LEFT(I69,1)="&lt;",VALUE(MID(I69,2,LEN(I69)-1)),IF(LEFT(I69,1)="&gt;",VALUE(MID(I69,2,LEN(I69)-1)),IF(I69="W","W","ERROR")))))))))</f>
        <v/>
      </c>
      <c r="S69" s="269" t="str">
        <f t="shared" ref="S69:T74" si="28">IF(ISBLANK(J69),"",IF(ISNUMBER(J69),J69,IF(LEFT(J69,2)="NS","",IF(LEFT(J69,3)="ND(",VALUE(MID(J69,4,LEN(J69)-4))/2,IF(LEFT(J69,3)="ND ",VALUE(MID(J69,5,LEN(J69)-5)/2),IF(J69="No Discharge","",IF(J69="W","W","ERROR")))))))</f>
        <v/>
      </c>
      <c r="T69" s="269" t="str">
        <f t="shared" si="28"/>
        <v/>
      </c>
    </row>
    <row r="70" spans="1:20" s="16" customFormat="1" ht="13.8" x14ac:dyDescent="0.25">
      <c r="A70" s="270" t="str">
        <f>IF(B70="","",A$69)</f>
        <v/>
      </c>
      <c r="B70" s="126"/>
      <c r="C70" s="344"/>
      <c r="D70" s="268"/>
      <c r="E70" s="268"/>
      <c r="F70" s="268"/>
      <c r="G70" s="268"/>
      <c r="H70" s="268"/>
      <c r="I70" s="268"/>
      <c r="J70" s="98"/>
      <c r="K70" s="282"/>
      <c r="L70" s="99"/>
      <c r="M70" s="269" t="str">
        <f t="shared" si="26"/>
        <v/>
      </c>
      <c r="N70" s="269" t="str">
        <f t="shared" si="26"/>
        <v/>
      </c>
      <c r="O70" s="269" t="str">
        <f t="shared" si="26"/>
        <v/>
      </c>
      <c r="P70" s="269" t="str">
        <f t="shared" si="26"/>
        <v/>
      </c>
      <c r="Q70" s="269" t="str">
        <f t="shared" si="26"/>
        <v/>
      </c>
      <c r="R70" s="269" t="str">
        <f t="shared" si="27"/>
        <v/>
      </c>
      <c r="S70" s="269" t="str">
        <f t="shared" si="28"/>
        <v/>
      </c>
      <c r="T70" s="269" t="str">
        <f t="shared" si="28"/>
        <v/>
      </c>
    </row>
    <row r="71" spans="1:20" s="16" customFormat="1" ht="13.8" x14ac:dyDescent="0.25">
      <c r="A71" s="270" t="str">
        <f t="shared" ref="A71:A74" si="29">IF(B71="","",A$69)</f>
        <v/>
      </c>
      <c r="B71" s="126"/>
      <c r="C71" s="344"/>
      <c r="D71" s="268"/>
      <c r="E71" s="268"/>
      <c r="F71" s="268"/>
      <c r="G71" s="268"/>
      <c r="H71" s="268"/>
      <c r="I71" s="268"/>
      <c r="J71" s="98"/>
      <c r="K71" s="282"/>
      <c r="L71" s="99"/>
      <c r="M71" s="269" t="str">
        <f t="shared" si="26"/>
        <v/>
      </c>
      <c r="N71" s="269" t="str">
        <f t="shared" si="26"/>
        <v/>
      </c>
      <c r="O71" s="269" t="str">
        <f t="shared" si="26"/>
        <v/>
      </c>
      <c r="P71" s="269" t="str">
        <f t="shared" si="26"/>
        <v/>
      </c>
      <c r="Q71" s="269" t="str">
        <f t="shared" si="26"/>
        <v/>
      </c>
      <c r="R71" s="269" t="str">
        <f t="shared" si="27"/>
        <v/>
      </c>
      <c r="S71" s="269" t="str">
        <f t="shared" si="28"/>
        <v/>
      </c>
      <c r="T71" s="269" t="str">
        <f t="shared" si="28"/>
        <v/>
      </c>
    </row>
    <row r="72" spans="1:20" s="16" customFormat="1" ht="13.8" x14ac:dyDescent="0.25">
      <c r="A72" s="270" t="str">
        <f t="shared" si="29"/>
        <v/>
      </c>
      <c r="B72" s="126"/>
      <c r="C72" s="344"/>
      <c r="D72" s="268"/>
      <c r="E72" s="268"/>
      <c r="F72" s="268"/>
      <c r="G72" s="268"/>
      <c r="H72" s="268"/>
      <c r="I72" s="268"/>
      <c r="J72" s="98"/>
      <c r="K72" s="282"/>
      <c r="L72" s="99"/>
      <c r="M72" s="269" t="str">
        <f t="shared" si="26"/>
        <v/>
      </c>
      <c r="N72" s="269" t="str">
        <f t="shared" si="26"/>
        <v/>
      </c>
      <c r="O72" s="269" t="str">
        <f t="shared" si="26"/>
        <v/>
      </c>
      <c r="P72" s="269" t="str">
        <f t="shared" si="26"/>
        <v/>
      </c>
      <c r="Q72" s="269" t="str">
        <f t="shared" si="26"/>
        <v/>
      </c>
      <c r="R72" s="269" t="str">
        <f t="shared" si="27"/>
        <v/>
      </c>
      <c r="S72" s="269" t="str">
        <f t="shared" si="28"/>
        <v/>
      </c>
      <c r="T72" s="269" t="str">
        <f t="shared" si="28"/>
        <v/>
      </c>
    </row>
    <row r="73" spans="1:20" s="16" customFormat="1" ht="13.8" x14ac:dyDescent="0.25">
      <c r="A73" s="270" t="str">
        <f t="shared" si="29"/>
        <v/>
      </c>
      <c r="B73" s="126"/>
      <c r="C73" s="344"/>
      <c r="D73" s="268"/>
      <c r="E73" s="268"/>
      <c r="F73" s="268"/>
      <c r="G73" s="268"/>
      <c r="H73" s="268"/>
      <c r="I73" s="268"/>
      <c r="J73" s="98"/>
      <c r="K73" s="282"/>
      <c r="L73" s="99"/>
      <c r="M73" s="269" t="str">
        <f t="shared" si="26"/>
        <v/>
      </c>
      <c r="N73" s="269" t="str">
        <f t="shared" si="26"/>
        <v/>
      </c>
      <c r="O73" s="269" t="str">
        <f t="shared" si="26"/>
        <v/>
      </c>
      <c r="P73" s="269" t="str">
        <f t="shared" si="26"/>
        <v/>
      </c>
      <c r="Q73" s="269" t="str">
        <f t="shared" si="26"/>
        <v/>
      </c>
      <c r="R73" s="269" t="str">
        <f t="shared" si="27"/>
        <v/>
      </c>
      <c r="S73" s="269" t="str">
        <f t="shared" si="28"/>
        <v/>
      </c>
      <c r="T73" s="269" t="str">
        <f t="shared" si="28"/>
        <v/>
      </c>
    </row>
    <row r="74" spans="1:20" s="16" customFormat="1" ht="13.8" x14ac:dyDescent="0.25">
      <c r="A74" s="270" t="str">
        <f t="shared" si="29"/>
        <v/>
      </c>
      <c r="B74" s="126"/>
      <c r="C74" s="344"/>
      <c r="D74" s="268"/>
      <c r="E74" s="268"/>
      <c r="F74" s="268"/>
      <c r="G74" s="268"/>
      <c r="H74" s="268"/>
      <c r="I74" s="268"/>
      <c r="J74" s="98"/>
      <c r="K74" s="282"/>
      <c r="L74" s="99"/>
      <c r="M74" s="269" t="str">
        <f t="shared" si="26"/>
        <v/>
      </c>
      <c r="N74" s="269" t="str">
        <f t="shared" si="26"/>
        <v/>
      </c>
      <c r="O74" s="269" t="str">
        <f t="shared" si="26"/>
        <v/>
      </c>
      <c r="P74" s="269" t="str">
        <f t="shared" si="26"/>
        <v/>
      </c>
      <c r="Q74" s="269" t="str">
        <f t="shared" si="26"/>
        <v/>
      </c>
      <c r="R74" s="269" t="str">
        <f t="shared" si="27"/>
        <v/>
      </c>
      <c r="S74" s="269" t="str">
        <f t="shared" si="28"/>
        <v/>
      </c>
      <c r="T74" s="269" t="str">
        <f t="shared" si="28"/>
        <v/>
      </c>
    </row>
    <row r="75" spans="1:20" x14ac:dyDescent="0.3">
      <c r="A75" s="386" t="s">
        <v>24</v>
      </c>
      <c r="B75" s="387"/>
      <c r="C75" s="195"/>
      <c r="D75" s="167" t="str">
        <f t="shared" ref="D75:I75" si="30">IFERROR(M75,"")</f>
        <v/>
      </c>
      <c r="E75" s="128" t="str">
        <f t="shared" si="30"/>
        <v/>
      </c>
      <c r="F75" s="128" t="str">
        <f t="shared" si="30"/>
        <v/>
      </c>
      <c r="G75" s="127" t="str">
        <f t="shared" si="30"/>
        <v/>
      </c>
      <c r="H75" s="127" t="str">
        <f t="shared" si="30"/>
        <v/>
      </c>
      <c r="I75" s="127" t="str">
        <f t="shared" si="30"/>
        <v/>
      </c>
      <c r="J75" s="100"/>
      <c r="K75" s="283"/>
      <c r="L75" s="101"/>
      <c r="M75" s="272" t="str">
        <f t="shared" ref="M75:T75" si="31">IF(M69="ERROR","ERROR",IF(M70="ERROR","ERROR",IF(M71="ERROR","ERROR",IF(M72="ERROR","ERROR",IF(M73="ERROR","ERROR",IF(M74="ERROR","ERROR",IF(M69="W","W",IF(M70="W","W",IF(M71="W","W",IF(M72="W","W",IF(M73="W","W",IF(M74="W","W",IF(ISBLANK(D69),IF(ISBLANK(D70),IF(ISBLANK(D71),IF(ISBLANK(D72),IF(ISBLANK(D73),IF(ISBLANK(D74),"",GEOMEAN(M69:M74)),GEOMEAN(M69:M74)),GEOMEAN(M69:M74)),GEOMEAN(M69:M74)),GEOMEAN(M69:M74)),GEOMEAN(M69:M74))))))))))))))</f>
        <v/>
      </c>
      <c r="N75" s="272" t="str">
        <f t="shared" si="31"/>
        <v/>
      </c>
      <c r="O75" s="273" t="str">
        <f t="shared" si="31"/>
        <v/>
      </c>
      <c r="P75" s="273" t="str">
        <f t="shared" si="31"/>
        <v/>
      </c>
      <c r="Q75" s="273" t="str">
        <f t="shared" si="31"/>
        <v/>
      </c>
      <c r="R75" s="272" t="str">
        <f t="shared" si="31"/>
        <v/>
      </c>
      <c r="S75" s="273" t="str">
        <f t="shared" si="31"/>
        <v/>
      </c>
      <c r="T75" s="273" t="str">
        <f t="shared" si="31"/>
        <v/>
      </c>
    </row>
    <row r="76" spans="1:20" s="16" customFormat="1" ht="13.8" x14ac:dyDescent="0.25">
      <c r="A76" s="125"/>
      <c r="B76" s="126"/>
      <c r="C76" s="344"/>
      <c r="D76" s="268"/>
      <c r="E76" s="268"/>
      <c r="F76" s="268"/>
      <c r="G76" s="268"/>
      <c r="H76" s="268"/>
      <c r="I76" s="268"/>
      <c r="J76" s="98"/>
      <c r="K76" s="282"/>
      <c r="L76" s="99"/>
      <c r="M76" s="269" t="str">
        <f t="shared" ref="M76:Q81" si="32">IF(ISBLANK(D76),"",IF(ISNUMBER(D76),D76,IF(LEFT(D76,2)="NS","",IF(LEFT(D76,3)="ND(",VALUE(MID(D76,4,LEN(D76)-4))/2,IF(LEFT(D76,3)="ND ",VALUE(MID(D76,5,LEN(D76)-5)/2),IF(D76="No Discharge","",IF(D76="W","W","ERROR")))))))</f>
        <v/>
      </c>
      <c r="N76" s="269" t="str">
        <f t="shared" si="32"/>
        <v/>
      </c>
      <c r="O76" s="269" t="str">
        <f t="shared" si="32"/>
        <v/>
      </c>
      <c r="P76" s="269" t="str">
        <f t="shared" si="32"/>
        <v/>
      </c>
      <c r="Q76" s="269" t="str">
        <f t="shared" si="32"/>
        <v/>
      </c>
      <c r="R76" s="269" t="str">
        <f t="shared" ref="R76:R81" si="33">IF(ISBLANK(I76),"",IF(ISNUMBER(I76),I76,IF(LEFT(I76,2)="NS","",IF(LEFT(I76,3)="ND(",VALUE(MID(I76,4,LEN(I76)-4))/2,IF(LEFT(I76,3)="ND ",VALUE(MID(I76,5,LEN(I76)-5)/2),IF(I76="No Discharge","",IF(LEFT(I76,1)="&lt;",VALUE(MID(I76,2,LEN(I76)-1)),IF(LEFT(I76,1)="&gt;",VALUE(MID(I76,2,LEN(I76)-1)),IF(I76="W","W","ERROR")))))))))</f>
        <v/>
      </c>
      <c r="S76" s="269" t="str">
        <f t="shared" ref="S76:T81" si="34">IF(ISBLANK(J76),"",IF(ISNUMBER(J76),J76,IF(LEFT(J76,2)="NS","",IF(LEFT(J76,3)="ND(",VALUE(MID(J76,4,LEN(J76)-4))/2,IF(LEFT(J76,3)="ND ",VALUE(MID(J76,5,LEN(J76)-5)/2),IF(J76="No Discharge","",IF(J76="W","W","ERROR")))))))</f>
        <v/>
      </c>
      <c r="T76" s="269" t="str">
        <f t="shared" si="34"/>
        <v/>
      </c>
    </row>
    <row r="77" spans="1:20" s="16" customFormat="1" ht="13.8" x14ac:dyDescent="0.25">
      <c r="A77" s="270" t="str">
        <f>IF(B77="","",A$76)</f>
        <v/>
      </c>
      <c r="B77" s="126"/>
      <c r="C77" s="344"/>
      <c r="D77" s="268"/>
      <c r="E77" s="268"/>
      <c r="F77" s="268"/>
      <c r="G77" s="268"/>
      <c r="H77" s="268"/>
      <c r="I77" s="268"/>
      <c r="J77" s="98"/>
      <c r="K77" s="282"/>
      <c r="L77" s="99"/>
      <c r="M77" s="269" t="str">
        <f t="shared" si="32"/>
        <v/>
      </c>
      <c r="N77" s="269" t="str">
        <f t="shared" si="32"/>
        <v/>
      </c>
      <c r="O77" s="269" t="str">
        <f t="shared" si="32"/>
        <v/>
      </c>
      <c r="P77" s="269" t="str">
        <f t="shared" si="32"/>
        <v/>
      </c>
      <c r="Q77" s="269" t="str">
        <f t="shared" si="32"/>
        <v/>
      </c>
      <c r="R77" s="269" t="str">
        <f t="shared" si="33"/>
        <v/>
      </c>
      <c r="S77" s="269" t="str">
        <f t="shared" si="34"/>
        <v/>
      </c>
      <c r="T77" s="269" t="str">
        <f t="shared" si="34"/>
        <v/>
      </c>
    </row>
    <row r="78" spans="1:20" s="16" customFormat="1" ht="13.8" x14ac:dyDescent="0.25">
      <c r="A78" s="270" t="str">
        <f t="shared" ref="A78:A81" si="35">IF(B78="","",A$76)</f>
        <v/>
      </c>
      <c r="B78" s="126"/>
      <c r="C78" s="344"/>
      <c r="D78" s="268"/>
      <c r="E78" s="268"/>
      <c r="F78" s="268"/>
      <c r="G78" s="268"/>
      <c r="H78" s="268"/>
      <c r="I78" s="268"/>
      <c r="J78" s="98"/>
      <c r="K78" s="282"/>
      <c r="L78" s="99"/>
      <c r="M78" s="269" t="str">
        <f t="shared" si="32"/>
        <v/>
      </c>
      <c r="N78" s="269" t="str">
        <f t="shared" si="32"/>
        <v/>
      </c>
      <c r="O78" s="269" t="str">
        <f t="shared" si="32"/>
        <v/>
      </c>
      <c r="P78" s="269" t="str">
        <f t="shared" si="32"/>
        <v/>
      </c>
      <c r="Q78" s="269" t="str">
        <f t="shared" si="32"/>
        <v/>
      </c>
      <c r="R78" s="269" t="str">
        <f t="shared" si="33"/>
        <v/>
      </c>
      <c r="S78" s="269" t="str">
        <f t="shared" si="34"/>
        <v/>
      </c>
      <c r="T78" s="269" t="str">
        <f t="shared" si="34"/>
        <v/>
      </c>
    </row>
    <row r="79" spans="1:20" s="16" customFormat="1" ht="13.8" x14ac:dyDescent="0.25">
      <c r="A79" s="270" t="str">
        <f t="shared" si="35"/>
        <v/>
      </c>
      <c r="B79" s="126"/>
      <c r="C79" s="344"/>
      <c r="D79" s="268"/>
      <c r="E79" s="268"/>
      <c r="F79" s="268"/>
      <c r="G79" s="268"/>
      <c r="H79" s="268"/>
      <c r="I79" s="268"/>
      <c r="J79" s="98"/>
      <c r="K79" s="282"/>
      <c r="L79" s="99"/>
      <c r="M79" s="269" t="str">
        <f t="shared" si="32"/>
        <v/>
      </c>
      <c r="N79" s="269" t="str">
        <f t="shared" si="32"/>
        <v/>
      </c>
      <c r="O79" s="269" t="str">
        <f t="shared" si="32"/>
        <v/>
      </c>
      <c r="P79" s="269" t="str">
        <f t="shared" si="32"/>
        <v/>
      </c>
      <c r="Q79" s="269" t="str">
        <f t="shared" si="32"/>
        <v/>
      </c>
      <c r="R79" s="269" t="str">
        <f t="shared" si="33"/>
        <v/>
      </c>
      <c r="S79" s="269" t="str">
        <f t="shared" si="34"/>
        <v/>
      </c>
      <c r="T79" s="269" t="str">
        <f t="shared" si="34"/>
        <v/>
      </c>
    </row>
    <row r="80" spans="1:20" s="16" customFormat="1" ht="13.8" x14ac:dyDescent="0.25">
      <c r="A80" s="270" t="str">
        <f t="shared" si="35"/>
        <v/>
      </c>
      <c r="B80" s="126"/>
      <c r="C80" s="344"/>
      <c r="D80" s="268"/>
      <c r="E80" s="268"/>
      <c r="F80" s="268"/>
      <c r="G80" s="268"/>
      <c r="H80" s="268"/>
      <c r="I80" s="268"/>
      <c r="J80" s="98"/>
      <c r="K80" s="282"/>
      <c r="L80" s="99"/>
      <c r="M80" s="269" t="str">
        <f t="shared" si="32"/>
        <v/>
      </c>
      <c r="N80" s="269" t="str">
        <f t="shared" si="32"/>
        <v/>
      </c>
      <c r="O80" s="269" t="str">
        <f t="shared" si="32"/>
        <v/>
      </c>
      <c r="P80" s="269" t="str">
        <f t="shared" si="32"/>
        <v/>
      </c>
      <c r="Q80" s="269" t="str">
        <f t="shared" si="32"/>
        <v/>
      </c>
      <c r="R80" s="269" t="str">
        <f t="shared" si="33"/>
        <v/>
      </c>
      <c r="S80" s="269" t="str">
        <f t="shared" si="34"/>
        <v/>
      </c>
      <c r="T80" s="269" t="str">
        <f t="shared" si="34"/>
        <v/>
      </c>
    </row>
    <row r="81" spans="1:23" s="16" customFormat="1" ht="13.8" x14ac:dyDescent="0.25">
      <c r="A81" s="270" t="str">
        <f t="shared" si="35"/>
        <v/>
      </c>
      <c r="B81" s="126"/>
      <c r="C81" s="344"/>
      <c r="D81" s="268"/>
      <c r="E81" s="268"/>
      <c r="F81" s="268"/>
      <c r="G81" s="268"/>
      <c r="H81" s="268"/>
      <c r="I81" s="268"/>
      <c r="J81" s="98"/>
      <c r="K81" s="282"/>
      <c r="L81" s="99"/>
      <c r="M81" s="269" t="str">
        <f t="shared" si="32"/>
        <v/>
      </c>
      <c r="N81" s="269" t="str">
        <f t="shared" si="32"/>
        <v/>
      </c>
      <c r="O81" s="269" t="str">
        <f t="shared" si="32"/>
        <v/>
      </c>
      <c r="P81" s="269" t="str">
        <f t="shared" si="32"/>
        <v/>
      </c>
      <c r="Q81" s="269" t="str">
        <f t="shared" si="32"/>
        <v/>
      </c>
      <c r="R81" s="269" t="str">
        <f t="shared" si="33"/>
        <v/>
      </c>
      <c r="S81" s="269" t="str">
        <f t="shared" si="34"/>
        <v/>
      </c>
      <c r="T81" s="269" t="str">
        <f t="shared" si="34"/>
        <v/>
      </c>
    </row>
    <row r="82" spans="1:23" x14ac:dyDescent="0.3">
      <c r="A82" s="386" t="s">
        <v>24</v>
      </c>
      <c r="B82" s="387"/>
      <c r="C82" s="195"/>
      <c r="D82" s="167" t="str">
        <f t="shared" ref="D82:I82" si="36">IFERROR(M82,"")</f>
        <v/>
      </c>
      <c r="E82" s="128" t="str">
        <f t="shared" si="36"/>
        <v/>
      </c>
      <c r="F82" s="128" t="str">
        <f t="shared" si="36"/>
        <v/>
      </c>
      <c r="G82" s="127" t="str">
        <f t="shared" si="36"/>
        <v/>
      </c>
      <c r="H82" s="127" t="str">
        <f t="shared" si="36"/>
        <v/>
      </c>
      <c r="I82" s="127" t="str">
        <f t="shared" si="36"/>
        <v/>
      </c>
      <c r="J82" s="100" t="str">
        <f t="shared" ref="J82:K82" si="37">IF(ISERROR(S82),"",S82)</f>
        <v/>
      </c>
      <c r="K82" s="283" t="str">
        <f t="shared" si="37"/>
        <v/>
      </c>
      <c r="L82" s="101"/>
      <c r="M82" s="272" t="str">
        <f t="shared" ref="M82:T82" si="38">IF(M76="ERROR","ERROR",IF(M77="ERROR","ERROR",IF(M78="ERROR","ERROR",IF(M79="ERROR","ERROR",IF(M80="ERROR","ERROR",IF(M81="ERROR","ERROR",IF(M76="W","W",IF(M77="W","W",IF(M78="W","W",IF(M79="W","W",IF(M80="W","W",IF(M81="W","W",IF(ISBLANK(D76),IF(ISBLANK(D77),IF(ISBLANK(D78),IF(ISBLANK(D79),IF(ISBLANK(D80),IF(ISBLANK(D81),"",GEOMEAN(M76:M81)),GEOMEAN(M76:M81)),GEOMEAN(M76:M81)),GEOMEAN(M76:M81)),GEOMEAN(M76:M81)),GEOMEAN(M76:M81))))))))))))))</f>
        <v/>
      </c>
      <c r="N82" s="272" t="str">
        <f t="shared" si="38"/>
        <v/>
      </c>
      <c r="O82" s="273" t="str">
        <f t="shared" si="38"/>
        <v/>
      </c>
      <c r="P82" s="273" t="str">
        <f t="shared" si="38"/>
        <v/>
      </c>
      <c r="Q82" s="273" t="str">
        <f t="shared" si="38"/>
        <v/>
      </c>
      <c r="R82" s="272" t="str">
        <f t="shared" si="38"/>
        <v/>
      </c>
      <c r="S82" s="273" t="str">
        <f t="shared" si="38"/>
        <v/>
      </c>
      <c r="T82" s="273" t="str">
        <f t="shared" si="38"/>
        <v/>
      </c>
    </row>
    <row r="83" spans="1:23" s="16" customFormat="1" ht="13.8" x14ac:dyDescent="0.25">
      <c r="A83" s="125"/>
      <c r="B83" s="126"/>
      <c r="C83" s="344"/>
      <c r="D83" s="268"/>
      <c r="E83" s="268"/>
      <c r="F83" s="268"/>
      <c r="G83" s="268"/>
      <c r="H83" s="268"/>
      <c r="I83" s="268"/>
      <c r="J83" s="98"/>
      <c r="K83" s="282"/>
      <c r="L83" s="99"/>
      <c r="M83" s="269" t="str">
        <f t="shared" ref="M83:Q88" si="39">IF(ISBLANK(D83),"",IF(ISNUMBER(D83),D83,IF(LEFT(D83,2)="NS","",IF(LEFT(D83,3)="ND(",VALUE(MID(D83,4,LEN(D83)-4))/2,IF(LEFT(D83,3)="ND ",VALUE(MID(D83,5,LEN(D83)-5)/2),IF(D83="No Discharge","",IF(D83="W","W","ERROR")))))))</f>
        <v/>
      </c>
      <c r="N83" s="269" t="str">
        <f t="shared" si="39"/>
        <v/>
      </c>
      <c r="O83" s="269" t="str">
        <f t="shared" si="39"/>
        <v/>
      </c>
      <c r="P83" s="269" t="str">
        <f t="shared" si="39"/>
        <v/>
      </c>
      <c r="Q83" s="269" t="str">
        <f t="shared" si="39"/>
        <v/>
      </c>
      <c r="R83" s="269" t="str">
        <f t="shared" ref="R83:R88" si="40">IF(ISBLANK(I83),"",IF(ISNUMBER(I83),I83,IF(LEFT(I83,2)="NS","",IF(LEFT(I83,3)="ND(",VALUE(MID(I83,4,LEN(I83)-4))/2,IF(LEFT(I83,3)="ND ",VALUE(MID(I83,5,LEN(I83)-5)/2),IF(I83="No Discharge","",IF(LEFT(I83,1)="&lt;",VALUE(MID(I83,2,LEN(I83)-1)),IF(LEFT(I83,1)="&gt;",VALUE(MID(I83,2,LEN(I83)-1)),IF(I83="W","W","ERROR")))))))))</f>
        <v/>
      </c>
      <c r="S83" s="269" t="str">
        <f t="shared" ref="S83:T88" si="41">IF(ISBLANK(J83),"",IF(ISNUMBER(J83),J83,IF(LEFT(J83,2)="NS","",IF(LEFT(J83,3)="ND(",VALUE(MID(J83,4,LEN(J83)-4))/2,IF(LEFT(J83,3)="ND ",VALUE(MID(J83,5,LEN(J83)-5)/2),IF(J83="No Discharge","",IF(J83="W","W","ERROR")))))))</f>
        <v/>
      </c>
      <c r="T83" s="269" t="str">
        <f t="shared" si="41"/>
        <v/>
      </c>
    </row>
    <row r="84" spans="1:23" s="16" customFormat="1" ht="13.8" x14ac:dyDescent="0.25">
      <c r="A84" s="270" t="str">
        <f>IF(B84="","",A$83)</f>
        <v/>
      </c>
      <c r="B84" s="126"/>
      <c r="C84" s="344"/>
      <c r="D84" s="268"/>
      <c r="E84" s="268"/>
      <c r="F84" s="268"/>
      <c r="G84" s="268"/>
      <c r="H84" s="268"/>
      <c r="I84" s="268"/>
      <c r="J84" s="98"/>
      <c r="K84" s="282"/>
      <c r="L84" s="99"/>
      <c r="M84" s="269" t="str">
        <f t="shared" si="39"/>
        <v/>
      </c>
      <c r="N84" s="269" t="str">
        <f t="shared" si="39"/>
        <v/>
      </c>
      <c r="O84" s="269" t="str">
        <f t="shared" si="39"/>
        <v/>
      </c>
      <c r="P84" s="269" t="str">
        <f t="shared" si="39"/>
        <v/>
      </c>
      <c r="Q84" s="269" t="str">
        <f t="shared" si="39"/>
        <v/>
      </c>
      <c r="R84" s="269" t="str">
        <f t="shared" si="40"/>
        <v/>
      </c>
      <c r="S84" s="269" t="str">
        <f t="shared" si="41"/>
        <v/>
      </c>
      <c r="T84" s="269" t="str">
        <f t="shared" si="41"/>
        <v/>
      </c>
    </row>
    <row r="85" spans="1:23" s="16" customFormat="1" ht="13.8" x14ac:dyDescent="0.25">
      <c r="A85" s="270" t="str">
        <f t="shared" ref="A85:A88" si="42">IF(B85="","",A$83)</f>
        <v/>
      </c>
      <c r="B85" s="126"/>
      <c r="C85" s="344"/>
      <c r="D85" s="268"/>
      <c r="E85" s="268"/>
      <c r="F85" s="268"/>
      <c r="G85" s="268"/>
      <c r="H85" s="268"/>
      <c r="I85" s="268"/>
      <c r="J85" s="98"/>
      <c r="K85" s="282"/>
      <c r="L85" s="99"/>
      <c r="M85" s="269" t="str">
        <f t="shared" si="39"/>
        <v/>
      </c>
      <c r="N85" s="269" t="str">
        <f t="shared" si="39"/>
        <v/>
      </c>
      <c r="O85" s="269" t="str">
        <f t="shared" si="39"/>
        <v/>
      </c>
      <c r="P85" s="269" t="str">
        <f t="shared" si="39"/>
        <v/>
      </c>
      <c r="Q85" s="269" t="str">
        <f t="shared" si="39"/>
        <v/>
      </c>
      <c r="R85" s="269" t="str">
        <f t="shared" si="40"/>
        <v/>
      </c>
      <c r="S85" s="269" t="str">
        <f t="shared" si="41"/>
        <v/>
      </c>
      <c r="T85" s="269" t="str">
        <f t="shared" si="41"/>
        <v/>
      </c>
    </row>
    <row r="86" spans="1:23" s="16" customFormat="1" ht="13.8" x14ac:dyDescent="0.25">
      <c r="A86" s="270" t="str">
        <f t="shared" si="42"/>
        <v/>
      </c>
      <c r="B86" s="126"/>
      <c r="C86" s="344"/>
      <c r="D86" s="268"/>
      <c r="E86" s="268"/>
      <c r="F86" s="268"/>
      <c r="G86" s="268"/>
      <c r="H86" s="268"/>
      <c r="I86" s="268"/>
      <c r="J86" s="98"/>
      <c r="K86" s="282"/>
      <c r="L86" s="99"/>
      <c r="M86" s="269" t="str">
        <f t="shared" si="39"/>
        <v/>
      </c>
      <c r="N86" s="269" t="str">
        <f t="shared" si="39"/>
        <v/>
      </c>
      <c r="O86" s="269" t="str">
        <f t="shared" si="39"/>
        <v/>
      </c>
      <c r="P86" s="269" t="str">
        <f t="shared" si="39"/>
        <v/>
      </c>
      <c r="Q86" s="269" t="str">
        <f t="shared" si="39"/>
        <v/>
      </c>
      <c r="R86" s="269" t="str">
        <f t="shared" si="40"/>
        <v/>
      </c>
      <c r="S86" s="269" t="str">
        <f t="shared" si="41"/>
        <v/>
      </c>
      <c r="T86" s="269" t="str">
        <f t="shared" si="41"/>
        <v/>
      </c>
    </row>
    <row r="87" spans="1:23" s="16" customFormat="1" ht="13.8" x14ac:dyDescent="0.25">
      <c r="A87" s="270" t="str">
        <f t="shared" si="42"/>
        <v/>
      </c>
      <c r="B87" s="126"/>
      <c r="C87" s="344"/>
      <c r="D87" s="268"/>
      <c r="E87" s="268"/>
      <c r="F87" s="268"/>
      <c r="G87" s="268"/>
      <c r="H87" s="268"/>
      <c r="I87" s="268"/>
      <c r="J87" s="98"/>
      <c r="K87" s="282"/>
      <c r="L87" s="99"/>
      <c r="M87" s="269" t="str">
        <f t="shared" si="39"/>
        <v/>
      </c>
      <c r="N87" s="269" t="str">
        <f t="shared" si="39"/>
        <v/>
      </c>
      <c r="O87" s="269" t="str">
        <f t="shared" si="39"/>
        <v/>
      </c>
      <c r="P87" s="269" t="str">
        <f t="shared" si="39"/>
        <v/>
      </c>
      <c r="Q87" s="269" t="str">
        <f t="shared" si="39"/>
        <v/>
      </c>
      <c r="R87" s="269" t="str">
        <f t="shared" si="40"/>
        <v/>
      </c>
      <c r="S87" s="269" t="str">
        <f t="shared" si="41"/>
        <v/>
      </c>
      <c r="T87" s="269" t="str">
        <f t="shared" si="41"/>
        <v/>
      </c>
    </row>
    <row r="88" spans="1:23" s="16" customFormat="1" ht="13.8" x14ac:dyDescent="0.25">
      <c r="A88" s="270" t="str">
        <f t="shared" si="42"/>
        <v/>
      </c>
      <c r="B88" s="126"/>
      <c r="C88" s="344"/>
      <c r="D88" s="268"/>
      <c r="E88" s="268"/>
      <c r="F88" s="268"/>
      <c r="G88" s="268"/>
      <c r="H88" s="268"/>
      <c r="I88" s="268"/>
      <c r="J88" s="98"/>
      <c r="K88" s="282"/>
      <c r="L88" s="99"/>
      <c r="M88" s="269" t="str">
        <f t="shared" si="39"/>
        <v/>
      </c>
      <c r="N88" s="269" t="str">
        <f t="shared" si="39"/>
        <v/>
      </c>
      <c r="O88" s="269" t="str">
        <f t="shared" si="39"/>
        <v/>
      </c>
      <c r="P88" s="269" t="str">
        <f t="shared" si="39"/>
        <v/>
      </c>
      <c r="Q88" s="269" t="str">
        <f t="shared" si="39"/>
        <v/>
      </c>
      <c r="R88" s="269" t="str">
        <f t="shared" si="40"/>
        <v/>
      </c>
      <c r="S88" s="269" t="str">
        <f t="shared" si="41"/>
        <v/>
      </c>
      <c r="T88" s="269" t="str">
        <f t="shared" si="41"/>
        <v/>
      </c>
    </row>
    <row r="89" spans="1:23" x14ac:dyDescent="0.3">
      <c r="A89" s="386" t="s">
        <v>24</v>
      </c>
      <c r="B89" s="387"/>
      <c r="C89" s="195"/>
      <c r="D89" s="167" t="str">
        <f t="shared" ref="D89:I89" si="43">IFERROR(M89,"")</f>
        <v/>
      </c>
      <c r="E89" s="128" t="str">
        <f t="shared" si="43"/>
        <v/>
      </c>
      <c r="F89" s="128" t="str">
        <f t="shared" si="43"/>
        <v/>
      </c>
      <c r="G89" s="127" t="str">
        <f t="shared" si="43"/>
        <v/>
      </c>
      <c r="H89" s="127" t="str">
        <f t="shared" si="43"/>
        <v/>
      </c>
      <c r="I89" s="127" t="str">
        <f t="shared" si="43"/>
        <v/>
      </c>
      <c r="J89" s="100" t="str">
        <f t="shared" ref="J89:K89" si="44">IF(ISERROR(S89),"",S89)</f>
        <v/>
      </c>
      <c r="K89" s="283" t="str">
        <f t="shared" si="44"/>
        <v/>
      </c>
      <c r="L89" s="101"/>
      <c r="M89" s="272" t="str">
        <f t="shared" ref="M89:T89" si="45">IF(M83="ERROR","ERROR",IF(M84="ERROR","ERROR",IF(M85="ERROR","ERROR",IF(M86="ERROR","ERROR",IF(M87="ERROR","ERROR",IF(M88="ERROR","ERROR",IF(M83="W","W",IF(M84="W","W",IF(M85="W","W",IF(M86="W","W",IF(M87="W","W",IF(M88="W","W",IF(ISBLANK(D83),IF(ISBLANK(D84),IF(ISBLANK(D85),IF(ISBLANK(D86),IF(ISBLANK(D87),IF(ISBLANK(D88),"",GEOMEAN(M83:M88)),GEOMEAN(M83:M88)),GEOMEAN(M83:M88)),GEOMEAN(M83:M88)),GEOMEAN(M83:M88)),GEOMEAN(M83:M88))))))))))))))</f>
        <v/>
      </c>
      <c r="N89" s="272" t="str">
        <f t="shared" si="45"/>
        <v/>
      </c>
      <c r="O89" s="273" t="str">
        <f t="shared" si="45"/>
        <v/>
      </c>
      <c r="P89" s="273" t="str">
        <f t="shared" si="45"/>
        <v/>
      </c>
      <c r="Q89" s="273" t="str">
        <f t="shared" si="45"/>
        <v/>
      </c>
      <c r="R89" s="272" t="str">
        <f t="shared" si="45"/>
        <v/>
      </c>
      <c r="S89" s="273" t="str">
        <f t="shared" si="45"/>
        <v/>
      </c>
      <c r="T89" s="273" t="str">
        <f t="shared" si="45"/>
        <v/>
      </c>
    </row>
    <row r="90" spans="1:23" x14ac:dyDescent="0.3">
      <c r="A90" s="30"/>
      <c r="B90" s="274" t="str">
        <f t="shared" ref="B90:I92" si="46">B43</f>
        <v>You must select if your receiving water is impaired for pH in the 'General' tab</v>
      </c>
      <c r="C90" s="16"/>
      <c r="D90" s="279"/>
      <c r="E90" s="280"/>
      <c r="F90" s="280"/>
      <c r="G90" s="33"/>
      <c r="H90" s="16"/>
      <c r="I90" s="285"/>
      <c r="J90" s="412"/>
      <c r="K90" s="413"/>
      <c r="L90" s="414"/>
      <c r="M90" s="121"/>
      <c r="N90" s="121"/>
      <c r="O90" s="121"/>
      <c r="P90" s="121"/>
      <c r="Q90" s="121"/>
      <c r="R90" s="121"/>
      <c r="S90" s="103"/>
      <c r="T90" s="103"/>
      <c r="U90" s="15"/>
      <c r="V90" s="15"/>
      <c r="W90" s="15"/>
    </row>
    <row r="91" spans="1:23" ht="14.4" customHeight="1" x14ac:dyDescent="0.3">
      <c r="A91" s="406" t="str">
        <f t="shared" ref="A91:B92" si="47">A44</f>
        <v>Benchmarks</v>
      </c>
      <c r="B91" s="407">
        <f t="shared" si="47"/>
        <v>0</v>
      </c>
      <c r="C91" s="211" t="str">
        <f>C44</f>
        <v>6.0-9.0</v>
      </c>
      <c r="D91" s="211">
        <f>D44</f>
        <v>2.3E-2</v>
      </c>
      <c r="E91" s="211">
        <f>E44</f>
        <v>0.21</v>
      </c>
      <c r="F91" s="211">
        <f>F44</f>
        <v>0.35</v>
      </c>
      <c r="G91" s="211">
        <f>G44</f>
        <v>100</v>
      </c>
      <c r="H91" s="222"/>
      <c r="I91" s="211"/>
      <c r="J91" s="98"/>
      <c r="K91" s="282"/>
      <c r="L91" s="99"/>
      <c r="N91" s="105"/>
      <c r="O91" s="105"/>
      <c r="P91" s="105"/>
      <c r="Q91" s="105"/>
      <c r="R91" s="103"/>
      <c r="S91" s="103"/>
      <c r="T91" s="103"/>
      <c r="U91" s="15"/>
      <c r="V91" s="15"/>
      <c r="W91" s="15"/>
    </row>
    <row r="92" spans="1:23" x14ac:dyDescent="0.3">
      <c r="A92" s="406" t="str">
        <f t="shared" si="47"/>
        <v>303(d) Limits</v>
      </c>
      <c r="B92" s="407">
        <f t="shared" si="47"/>
        <v>0</v>
      </c>
      <c r="C92" s="211" t="str">
        <f t="shared" si="46"/>
        <v>OOPS</v>
      </c>
      <c r="D92" s="211">
        <f t="shared" si="46"/>
        <v>2.3E-2</v>
      </c>
      <c r="E92" s="211">
        <f t="shared" si="46"/>
        <v>4.5999999999999999E-2</v>
      </c>
      <c r="F92" s="211">
        <f t="shared" si="46"/>
        <v>8.2000000000000003E-2</v>
      </c>
      <c r="G92" s="211"/>
      <c r="H92" s="322">
        <f t="shared" si="46"/>
        <v>406</v>
      </c>
      <c r="I92" s="211">
        <f t="shared" si="46"/>
        <v>10</v>
      </c>
      <c r="J92" s="106"/>
      <c r="K92" s="107"/>
      <c r="L92" s="108"/>
      <c r="N92" s="105"/>
      <c r="O92" s="105"/>
      <c r="P92" s="105"/>
      <c r="Q92" s="105"/>
      <c r="R92" s="103"/>
      <c r="S92" s="103"/>
      <c r="T92" s="103"/>
      <c r="U92" s="15"/>
      <c r="V92" s="15"/>
      <c r="W92" s="15"/>
    </row>
    <row r="93" spans="1:23" x14ac:dyDescent="0.3">
      <c r="N93" s="105"/>
      <c r="O93" s="105"/>
      <c r="P93" s="105"/>
      <c r="Q93" s="105"/>
      <c r="R93" s="103"/>
      <c r="S93" s="103"/>
      <c r="T93" s="103"/>
      <c r="U93" s="15"/>
      <c r="V93" s="15"/>
      <c r="W93" s="15"/>
    </row>
    <row r="94" spans="1:23" x14ac:dyDescent="0.3">
      <c r="N94" s="105"/>
      <c r="O94" s="105"/>
      <c r="P94" s="105"/>
      <c r="Q94" s="105"/>
      <c r="R94" s="103"/>
      <c r="S94" s="103"/>
      <c r="T94" s="103"/>
    </row>
  </sheetData>
  <sheetProtection algorithmName="SHA-512" hashValue="P2iN1lZ+NjRYg9CGz6q2OxjFEMQlTUTcyCCqZq6sic0lmfR2EDHWa33smsHpQaD4DKp926T3SKB9xb75QE1IsA==" saltValue="WyBcM8iIDY4rhR2ssziDRQ==" spinCount="100000" sheet="1" objects="1" scenarios="1"/>
  <customSheetViews>
    <customSheetView guid="{96F3EFDF-C799-4268-81F2-C5F9107F78E1}" showPageBreaks="1" printArea="1" hiddenRows="1" hiddenColumns="1" view="pageLayout" topLeftCell="A9">
      <selection activeCell="M21" sqref="M21"/>
      <pageMargins left="0.25" right="0.25" top="0.4" bottom="0.4" header="0.3" footer="0.05"/>
      <pageSetup orientation="portrait" r:id="rId1"/>
      <headerFooter>
        <oddFooter>&amp;C&amp;"Arial,Regular"&amp;9&amp;A; Page &amp;P&amp;R&amp;"Arial,Regular"&amp;9Rev.11/1/2018</oddFooter>
      </headerFooter>
    </customSheetView>
    <customSheetView guid="{B71DBFDC-BBDC-43A2-A2F9-768366D0F7D3}" showPageBreaks="1" printArea="1" hiddenRows="1" hiddenColumns="1" view="pageLayout" topLeftCell="A9">
      <selection activeCell="O35" sqref="O35"/>
      <pageMargins left="0.25" right="0.25" top="0.4" bottom="0.4" header="0.3" footer="0.05"/>
      <pageSetup orientation="portrait" r:id="rId2"/>
      <headerFooter>
        <oddFooter>&amp;C&amp;"Arial,Regular"&amp;9&amp;A; Page &amp;P&amp;R&amp;"Arial,Regular"&amp;9Rev.11/1/2018</oddFooter>
      </headerFooter>
    </customSheetView>
  </customSheetViews>
  <mergeCells count="28">
    <mergeCell ref="J43:L43"/>
    <mergeCell ref="J90:L90"/>
    <mergeCell ref="A91:B91"/>
    <mergeCell ref="A92:B92"/>
    <mergeCell ref="A68:B68"/>
    <mergeCell ref="A75:B75"/>
    <mergeCell ref="A82:B82"/>
    <mergeCell ref="A89:B89"/>
    <mergeCell ref="B49:D50"/>
    <mergeCell ref="I49:K50"/>
    <mergeCell ref="A58:L59"/>
    <mergeCell ref="A60:A61"/>
    <mergeCell ref="B60:B61"/>
    <mergeCell ref="J60:L60"/>
    <mergeCell ref="A57:K57"/>
    <mergeCell ref="A28:B28"/>
    <mergeCell ref="A35:B35"/>
    <mergeCell ref="A42:B42"/>
    <mergeCell ref="A44:B44"/>
    <mergeCell ref="A45:B45"/>
    <mergeCell ref="B2:D3"/>
    <mergeCell ref="A11:L12"/>
    <mergeCell ref="A21:B21"/>
    <mergeCell ref="B13:B14"/>
    <mergeCell ref="A13:A14"/>
    <mergeCell ref="J13:L13"/>
    <mergeCell ref="A10:K10"/>
    <mergeCell ref="H2:K3"/>
  </mergeCells>
  <conditionalFormatting sqref="D42">
    <cfRule type="cellIs" dxfId="290" priority="44" operator="greaterThan">
      <formula>$D$44</formula>
    </cfRule>
  </conditionalFormatting>
  <conditionalFormatting sqref="D35">
    <cfRule type="cellIs" dxfId="289" priority="43" operator="greaterThan">
      <formula>$D$44</formula>
    </cfRule>
  </conditionalFormatting>
  <conditionalFormatting sqref="D28">
    <cfRule type="cellIs" dxfId="288" priority="42" operator="greaterThan">
      <formula>$D$44</formula>
    </cfRule>
  </conditionalFormatting>
  <conditionalFormatting sqref="D21">
    <cfRule type="cellIs" dxfId="287" priority="41" operator="greaterThan">
      <formula>$D$44</formula>
    </cfRule>
  </conditionalFormatting>
  <conditionalFormatting sqref="I24">
    <cfRule type="cellIs" dxfId="286" priority="40" operator="greaterThan">
      <formula>$E$44</formula>
    </cfRule>
  </conditionalFormatting>
  <conditionalFormatting sqref="E42">
    <cfRule type="cellIs" dxfId="285" priority="39" operator="greaterThan">
      <formula>$E$44</formula>
    </cfRule>
  </conditionalFormatting>
  <conditionalFormatting sqref="E35">
    <cfRule type="cellIs" dxfId="284" priority="38" operator="greaterThan">
      <formula>$E$44</formula>
    </cfRule>
  </conditionalFormatting>
  <conditionalFormatting sqref="E28">
    <cfRule type="cellIs" dxfId="283" priority="37" operator="greaterThan">
      <formula>$E$44</formula>
    </cfRule>
  </conditionalFormatting>
  <conditionalFormatting sqref="E21">
    <cfRule type="cellIs" dxfId="282" priority="36" operator="greaterThan">
      <formula>$E$44</formula>
    </cfRule>
  </conditionalFormatting>
  <conditionalFormatting sqref="F42">
    <cfRule type="cellIs" dxfId="281" priority="35" operator="lessThan">
      <formula>$F$44</formula>
    </cfRule>
  </conditionalFormatting>
  <conditionalFormatting sqref="F35">
    <cfRule type="cellIs" dxfId="280" priority="34" operator="lessThan">
      <formula>$F$44</formula>
    </cfRule>
  </conditionalFormatting>
  <conditionalFormatting sqref="F28">
    <cfRule type="cellIs" dxfId="279" priority="33" operator="lessThan">
      <formula>$F$44</formula>
    </cfRule>
  </conditionalFormatting>
  <conditionalFormatting sqref="F21">
    <cfRule type="cellIs" dxfId="278" priority="32" operator="lessThan">
      <formula>$F$44</formula>
    </cfRule>
  </conditionalFormatting>
  <conditionalFormatting sqref="G42">
    <cfRule type="cellIs" dxfId="277" priority="31" operator="greaterThan">
      <formula>$G$44</formula>
    </cfRule>
  </conditionalFormatting>
  <conditionalFormatting sqref="G35">
    <cfRule type="cellIs" dxfId="276" priority="30" operator="greaterThan">
      <formula>$G$44</formula>
    </cfRule>
  </conditionalFormatting>
  <conditionalFormatting sqref="G28">
    <cfRule type="cellIs" dxfId="275" priority="29" operator="greaterThan">
      <formula>$G$44</formula>
    </cfRule>
  </conditionalFormatting>
  <conditionalFormatting sqref="G21">
    <cfRule type="cellIs" dxfId="274" priority="28" operator="greaterThan">
      <formula>$G$44</formula>
    </cfRule>
  </conditionalFormatting>
  <conditionalFormatting sqref="H42">
    <cfRule type="cellIs" dxfId="273" priority="27" operator="greaterThan">
      <formula>$H$45</formula>
    </cfRule>
  </conditionalFormatting>
  <conditionalFormatting sqref="I42">
    <cfRule type="cellIs" dxfId="272" priority="26" operator="greaterThan">
      <formula>$I$45</formula>
    </cfRule>
  </conditionalFormatting>
  <conditionalFormatting sqref="I35">
    <cfRule type="cellIs" dxfId="271" priority="25" operator="greaterThan">
      <formula>$I$45</formula>
    </cfRule>
  </conditionalFormatting>
  <conditionalFormatting sqref="I28">
    <cfRule type="cellIs" dxfId="270" priority="24" operator="greaterThan">
      <formula>$I$45</formula>
    </cfRule>
  </conditionalFormatting>
  <conditionalFormatting sqref="I21">
    <cfRule type="cellIs" dxfId="269" priority="23" operator="greaterThan">
      <formula>$I$45</formula>
    </cfRule>
  </conditionalFormatting>
  <conditionalFormatting sqref="D89">
    <cfRule type="cellIs" dxfId="268" priority="22" operator="greaterThan">
      <formula>$D$44</formula>
    </cfRule>
  </conditionalFormatting>
  <conditionalFormatting sqref="D82">
    <cfRule type="cellIs" dxfId="267" priority="21" operator="greaterThan">
      <formula>$D$44</formula>
    </cfRule>
  </conditionalFormatting>
  <conditionalFormatting sqref="D75">
    <cfRule type="cellIs" dxfId="266" priority="20" operator="greaterThan">
      <formula>$D$44</formula>
    </cfRule>
  </conditionalFormatting>
  <conditionalFormatting sqref="D68">
    <cfRule type="cellIs" dxfId="265" priority="19" operator="greaterThan">
      <formula>$D$44</formula>
    </cfRule>
  </conditionalFormatting>
  <conditionalFormatting sqref="I71">
    <cfRule type="cellIs" dxfId="264" priority="18" operator="greaterThan">
      <formula>$E$44</formula>
    </cfRule>
  </conditionalFormatting>
  <conditionalFormatting sqref="E89">
    <cfRule type="cellIs" dxfId="263" priority="17" operator="greaterThan">
      <formula>$E$44</formula>
    </cfRule>
  </conditionalFormatting>
  <conditionalFormatting sqref="E82">
    <cfRule type="cellIs" dxfId="262" priority="16" operator="greaterThan">
      <formula>$E$44</formula>
    </cfRule>
  </conditionalFormatting>
  <conditionalFormatting sqref="E75">
    <cfRule type="cellIs" dxfId="261" priority="15" operator="greaterThan">
      <formula>$E$44</formula>
    </cfRule>
  </conditionalFormatting>
  <conditionalFormatting sqref="E68">
    <cfRule type="cellIs" dxfId="260" priority="14" operator="greaterThan">
      <formula>$E$44</formula>
    </cfRule>
  </conditionalFormatting>
  <conditionalFormatting sqref="F89">
    <cfRule type="cellIs" dxfId="259" priority="13" operator="lessThan">
      <formula>$F$44</formula>
    </cfRule>
  </conditionalFormatting>
  <conditionalFormatting sqref="F82">
    <cfRule type="cellIs" dxfId="258" priority="12" operator="lessThan">
      <formula>$F$44</formula>
    </cfRule>
  </conditionalFormatting>
  <conditionalFormatting sqref="F75">
    <cfRule type="cellIs" dxfId="257" priority="11" operator="lessThan">
      <formula>$F$44</formula>
    </cfRule>
  </conditionalFormatting>
  <conditionalFormatting sqref="F68">
    <cfRule type="cellIs" dxfId="256" priority="10" operator="lessThan">
      <formula>$F$44</formula>
    </cfRule>
  </conditionalFormatting>
  <conditionalFormatting sqref="G89">
    <cfRule type="cellIs" dxfId="255" priority="9" operator="greaterThan">
      <formula>$G$44</formula>
    </cfRule>
  </conditionalFormatting>
  <conditionalFormatting sqref="G82">
    <cfRule type="cellIs" dxfId="254" priority="8" operator="greaterThan">
      <formula>$G$44</formula>
    </cfRule>
  </conditionalFormatting>
  <conditionalFormatting sqref="G75">
    <cfRule type="cellIs" dxfId="253" priority="7" operator="greaterThan">
      <formula>$G$44</formula>
    </cfRule>
  </conditionalFormatting>
  <conditionalFormatting sqref="G68">
    <cfRule type="cellIs" dxfId="252" priority="6" operator="greaterThan">
      <formula>$G$44</formula>
    </cfRule>
  </conditionalFormatting>
  <conditionalFormatting sqref="H89">
    <cfRule type="cellIs" dxfId="251" priority="5" operator="greaterThan">
      <formula>$H$45</formula>
    </cfRule>
  </conditionalFormatting>
  <conditionalFormatting sqref="I89">
    <cfRule type="cellIs" dxfId="250" priority="4" operator="greaterThan">
      <formula>$I$45</formula>
    </cfRule>
  </conditionalFormatting>
  <conditionalFormatting sqref="I82">
    <cfRule type="cellIs" dxfId="249" priority="3" operator="greaterThan">
      <formula>$I$45</formula>
    </cfRule>
  </conditionalFormatting>
  <conditionalFormatting sqref="I75">
    <cfRule type="cellIs" dxfId="248" priority="2" operator="greaterThan">
      <formula>$I$45</formula>
    </cfRule>
  </conditionalFormatting>
  <conditionalFormatting sqref="I68">
    <cfRule type="cellIs" dxfId="247" priority="1" operator="greaterThan">
      <formula>$I$45</formula>
    </cfRule>
  </conditionalFormatting>
  <pageMargins left="0.25" right="0.39351851851851899" top="0.4" bottom="0.4" header="0.3" footer="0.05"/>
  <pageSetup fitToHeight="2" orientation="portrait" r:id="rId3"/>
  <headerFooter>
    <oddFooter>&amp;C&amp;"Arial,Regular"&amp;9&amp;A; Page &amp;P&amp;R&amp;"Arial,Regular"&amp;9Rev. 2022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D5C8-0C9B-4277-A1B8-FC8C6E1BB316}">
  <dimension ref="A1:W94"/>
  <sheetViews>
    <sheetView view="pageLayout" zoomScaleNormal="100" workbookViewId="0">
      <selection activeCell="A15" sqref="A15"/>
    </sheetView>
  </sheetViews>
  <sheetFormatPr defaultRowHeight="14.4" x14ac:dyDescent="0.3"/>
  <cols>
    <col min="1" max="1" width="8" customWidth="1"/>
    <col min="2" max="2" width="11" customWidth="1"/>
    <col min="3" max="3" width="6.88671875" customWidth="1"/>
    <col min="4" max="4" width="9.5546875" customWidth="1"/>
    <col min="5" max="5" width="9.109375" customWidth="1"/>
    <col min="6" max="6" width="11.6640625" customWidth="1"/>
    <col min="7" max="8" width="9.109375" customWidth="1"/>
    <col min="9" max="9" width="10.88671875" customWidth="1"/>
    <col min="10" max="10" width="6.5546875" customWidth="1"/>
    <col min="11" max="11" width="5.6640625" customWidth="1"/>
    <col min="12" max="12" width="0.5546875" customWidth="1"/>
    <col min="13" max="19" width="6.5546875" style="16" hidden="1" customWidth="1"/>
    <col min="20" max="20" width="2" style="16" hidden="1" customWidth="1"/>
    <col min="21" max="22" width="1" customWidth="1"/>
  </cols>
  <sheetData>
    <row r="1" spans="1:23" s="16" customFormat="1" ht="27" customHeight="1" x14ac:dyDescent="0.25">
      <c r="B1" s="71"/>
      <c r="I1" s="71"/>
      <c r="J1" s="71"/>
      <c r="K1" s="191" t="s">
        <v>9</v>
      </c>
      <c r="L1" s="18"/>
      <c r="N1" s="18"/>
    </row>
    <row r="2" spans="1:23" s="16" customFormat="1" ht="11.25" customHeight="1" x14ac:dyDescent="0.25">
      <c r="B2" s="71" t="s">
        <v>52</v>
      </c>
      <c r="C2" s="263"/>
      <c r="D2" s="263"/>
      <c r="G2" s="355" t="s">
        <v>30</v>
      </c>
      <c r="H2" s="355"/>
      <c r="I2" s="355"/>
      <c r="J2" s="355"/>
      <c r="K2" s="355"/>
      <c r="L2" s="19"/>
      <c r="N2" s="60"/>
      <c r="Q2" s="7"/>
      <c r="T2" s="7"/>
      <c r="W2" s="7"/>
    </row>
    <row r="3" spans="1:23" s="16" customFormat="1" ht="13.5" customHeight="1" x14ac:dyDescent="0.25">
      <c r="B3" s="263" t="s">
        <v>8</v>
      </c>
      <c r="C3" s="263"/>
      <c r="D3" s="263"/>
      <c r="G3" s="415"/>
      <c r="H3" s="415"/>
      <c r="I3" s="415"/>
      <c r="J3" s="415"/>
      <c r="K3" s="415"/>
      <c r="L3" s="19"/>
      <c r="M3" s="19"/>
      <c r="N3" s="60"/>
      <c r="Q3" s="61"/>
      <c r="T3" s="61"/>
      <c r="W3" s="61"/>
    </row>
    <row r="4" spans="1:23" s="16" customFormat="1" ht="13.8" x14ac:dyDescent="0.25">
      <c r="B4" s="47" t="str">
        <f>Instructions!C4</f>
        <v>Updated 1/6/2022</v>
      </c>
      <c r="G4" s="113" t="s">
        <v>82</v>
      </c>
      <c r="H4" s="114"/>
      <c r="I4" s="175"/>
      <c r="J4" s="114"/>
      <c r="K4" s="115"/>
      <c r="M4" s="21"/>
      <c r="N4" s="21"/>
      <c r="Q4" s="8"/>
      <c r="T4" s="8"/>
      <c r="W4" s="9"/>
    </row>
    <row r="5" spans="1:23" s="16" customFormat="1" ht="13.8" x14ac:dyDescent="0.25">
      <c r="C5" s="263"/>
      <c r="D5" s="263"/>
      <c r="G5" s="163" t="str">
        <f>"Legal Name: "&amp;[1]General!D$12</f>
        <v xml:space="preserve">Legal Name: </v>
      </c>
      <c r="H5" s="264"/>
      <c r="I5" s="265"/>
      <c r="J5" s="264"/>
      <c r="K5" s="116"/>
      <c r="L5" s="22"/>
      <c r="N5" s="22"/>
      <c r="T5" s="8"/>
      <c r="W5" s="9"/>
    </row>
    <row r="6" spans="1:23" s="16" customFormat="1" ht="13.8" x14ac:dyDescent="0.25">
      <c r="B6" s="263"/>
      <c r="C6" s="263"/>
      <c r="D6" s="263"/>
      <c r="G6" s="164" t="str">
        <f>"DEQ File No: "&amp;[1]General!K$12</f>
        <v xml:space="preserve">DEQ File No: </v>
      </c>
      <c r="H6" s="117"/>
      <c r="I6" s="176"/>
      <c r="J6" s="117"/>
      <c r="K6" s="118"/>
      <c r="L6" s="23"/>
      <c r="N6" s="23"/>
      <c r="Q6" s="4"/>
      <c r="T6" s="4"/>
      <c r="W6" s="7"/>
    </row>
    <row r="7" spans="1:23" s="16" customFormat="1" ht="5.25" customHeight="1" x14ac:dyDescent="0.25">
      <c r="P7" s="5"/>
      <c r="S7" s="5"/>
      <c r="V7" s="5"/>
    </row>
    <row r="8" spans="1:23" s="16" customFormat="1" ht="3.75" hidden="1" customHeight="1" x14ac:dyDescent="0.25">
      <c r="A8" s="24"/>
      <c r="B8" s="24"/>
      <c r="C8" s="24"/>
      <c r="D8" s="24"/>
      <c r="E8" s="24"/>
      <c r="F8" s="24"/>
      <c r="G8" s="24"/>
      <c r="H8" s="24"/>
      <c r="I8" s="24"/>
      <c r="J8" s="24"/>
      <c r="K8" s="24"/>
      <c r="L8" s="24"/>
    </row>
    <row r="9" spans="1:23" s="16" customFormat="1" ht="15" customHeight="1" x14ac:dyDescent="0.25">
      <c r="A9" s="201" t="str">
        <f>'[1]Columbia Slough'!$A$9</f>
        <v xml:space="preserve">Instructions: </v>
      </c>
      <c r="B9" s="198"/>
      <c r="C9" s="198"/>
      <c r="D9" s="198"/>
      <c r="E9" s="198"/>
      <c r="F9" s="198"/>
      <c r="G9" s="198"/>
      <c r="H9" s="198"/>
      <c r="I9" s="198"/>
      <c r="J9" s="198"/>
      <c r="K9" s="198"/>
      <c r="L9" s="199"/>
      <c r="M9" s="266"/>
      <c r="P9" s="5"/>
      <c r="S9" s="5"/>
      <c r="V9" s="6"/>
    </row>
    <row r="10" spans="1:23" s="16" customFormat="1" ht="81" customHeight="1" x14ac:dyDescent="0.25">
      <c r="A10" s="385" t="str">
        <f>'[1]Columbia Slough'!$A$10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10" s="364">
        <f>'[1]Columbia Slough'!B10</f>
        <v>0</v>
      </c>
      <c r="C10" s="364">
        <f>'[1]Columbia Slough'!C10</f>
        <v>0</v>
      </c>
      <c r="D10" s="364">
        <f>'[1]Columbia Slough'!D10</f>
        <v>0</v>
      </c>
      <c r="E10" s="364">
        <f>'[1]Columbia Slough'!E10</f>
        <v>0</v>
      </c>
      <c r="F10" s="364">
        <f>'[1]Columbia Slough'!F10</f>
        <v>0</v>
      </c>
      <c r="G10" s="364">
        <f>'[1]Columbia Slough'!G10</f>
        <v>0</v>
      </c>
      <c r="H10" s="364">
        <f>'[1]Columbia Slough'!H10</f>
        <v>0</v>
      </c>
      <c r="I10" s="364">
        <f>'[1]Columbia Slough'!I10</f>
        <v>0</v>
      </c>
      <c r="J10" s="364">
        <f>'[1]Columbia Slough'!J10</f>
        <v>0</v>
      </c>
      <c r="K10" s="364">
        <f>'[1]Columbia Slough'!K10</f>
        <v>0</v>
      </c>
      <c r="L10" s="200"/>
      <c r="M10" s="266"/>
    </row>
    <row r="11" spans="1:23" ht="14.25" customHeight="1" x14ac:dyDescent="0.3">
      <c r="A11" s="392" t="s">
        <v>127</v>
      </c>
      <c r="B11" s="393"/>
      <c r="C11" s="393"/>
      <c r="D11" s="393"/>
      <c r="E11" s="393"/>
      <c r="F11" s="393"/>
      <c r="G11" s="393"/>
      <c r="H11" s="393"/>
      <c r="I11" s="393"/>
      <c r="J11" s="393"/>
      <c r="K11" s="393"/>
      <c r="L11" s="394"/>
    </row>
    <row r="12" spans="1:23" x14ac:dyDescent="0.3">
      <c r="A12" s="395"/>
      <c r="B12" s="396"/>
      <c r="C12" s="396"/>
      <c r="D12" s="396"/>
      <c r="E12" s="396"/>
      <c r="F12" s="396"/>
      <c r="G12" s="396"/>
      <c r="H12" s="396"/>
      <c r="I12" s="396"/>
      <c r="J12" s="396"/>
      <c r="K12" s="396"/>
      <c r="L12" s="397"/>
    </row>
    <row r="13" spans="1:23" ht="39" customHeight="1" x14ac:dyDescent="0.3">
      <c r="A13" s="402" t="s">
        <v>68</v>
      </c>
      <c r="B13" s="400" t="s">
        <v>19</v>
      </c>
      <c r="C13" s="109" t="s">
        <v>20</v>
      </c>
      <c r="D13" s="259" t="s">
        <v>31</v>
      </c>
      <c r="E13" s="259" t="s">
        <v>32</v>
      </c>
      <c r="F13" s="259" t="s">
        <v>33</v>
      </c>
      <c r="G13" s="259" t="s">
        <v>21</v>
      </c>
      <c r="H13" s="259" t="s">
        <v>58</v>
      </c>
      <c r="I13" s="259" t="s">
        <v>121</v>
      </c>
      <c r="J13" s="408"/>
      <c r="K13" s="409"/>
      <c r="L13" s="410"/>
    </row>
    <row r="14" spans="1:23" ht="24" customHeight="1" x14ac:dyDescent="0.3">
      <c r="A14" s="403"/>
      <c r="B14" s="401"/>
      <c r="C14" s="110" t="s">
        <v>22</v>
      </c>
      <c r="D14" s="110" t="s">
        <v>23</v>
      </c>
      <c r="E14" s="110" t="s">
        <v>23</v>
      </c>
      <c r="F14" s="110" t="s">
        <v>23</v>
      </c>
      <c r="G14" s="110" t="s">
        <v>23</v>
      </c>
      <c r="H14" s="321" t="s">
        <v>199</v>
      </c>
      <c r="I14" s="260" t="s">
        <v>23</v>
      </c>
      <c r="J14" s="96"/>
      <c r="K14" s="281"/>
      <c r="L14" s="97"/>
      <c r="M14" s="16" t="s">
        <v>38</v>
      </c>
    </row>
    <row r="15" spans="1:23" s="16" customFormat="1" ht="13.8" x14ac:dyDescent="0.25">
      <c r="A15" s="125"/>
      <c r="B15" s="126"/>
      <c r="C15" s="344"/>
      <c r="D15" s="268"/>
      <c r="E15" s="268"/>
      <c r="F15" s="268"/>
      <c r="G15" s="268"/>
      <c r="H15" s="268"/>
      <c r="I15" s="268"/>
      <c r="J15" s="98"/>
      <c r="K15" s="282"/>
      <c r="L15" s="99"/>
      <c r="M15" s="269" t="str">
        <f t="shared" ref="M15:T20" si="0">IF(ISBLANK(D15),"",IF(ISNUMBER(D15),D15,IF(LEFT(D15,2)="NS","",IF(LEFT(D15,3)="ND(",VALUE(MID(D15,4,LEN(D15)-4))/2,IF(LEFT(D15,3)="ND ",VALUE(MID(D15,5,LEN(D15)-5)/2),IF(D15="No Discharge","",IF(D15="W","W","ERROR")))))))</f>
        <v/>
      </c>
      <c r="N15" s="269" t="str">
        <f t="shared" si="0"/>
        <v/>
      </c>
      <c r="O15" s="269" t="str">
        <f t="shared" si="0"/>
        <v/>
      </c>
      <c r="P15" s="269" t="str">
        <f t="shared" si="0"/>
        <v/>
      </c>
      <c r="Q15" s="269" t="str">
        <f t="shared" si="0"/>
        <v/>
      </c>
      <c r="R15" s="269" t="str">
        <f t="shared" ref="R15:R20" si="1">IF(ISBLANK(I15),"",IF(ISNUMBER(I15),I15,IF(LEFT(I15,2)="NS","",IF(LEFT(I15,3)="ND(",VALUE(MID(I15,4,LEN(I15)-4))/2,IF(LEFT(I15,3)="ND ",VALUE(MID(I15,5,LEN(I15)-5)/2),IF(I15="No Discharge","",IF(LEFT(I15,1)="&lt;",VALUE(MID(I15,2,LEN(I15)-1)),IF(LEFT(I15,1)="&gt;",VALUE(MID(I15,2,LEN(I15)-1)),IF(I15="W","W","ERROR")))))))))</f>
        <v/>
      </c>
      <c r="S15" s="269" t="str">
        <f t="shared" si="0"/>
        <v/>
      </c>
      <c r="T15" s="269" t="str">
        <f t="shared" si="0"/>
        <v/>
      </c>
    </row>
    <row r="16" spans="1:23" s="16" customFormat="1" ht="13.8" x14ac:dyDescent="0.25">
      <c r="A16" s="270" t="str">
        <f>IF(B16="","",A$15)</f>
        <v/>
      </c>
      <c r="B16" s="126"/>
      <c r="C16" s="344"/>
      <c r="D16" s="268"/>
      <c r="E16" s="268"/>
      <c r="F16" s="268"/>
      <c r="G16" s="268"/>
      <c r="H16" s="268"/>
      <c r="I16" s="268"/>
      <c r="J16" s="98"/>
      <c r="K16" s="282"/>
      <c r="L16" s="99"/>
      <c r="M16" s="269" t="str">
        <f t="shared" si="0"/>
        <v/>
      </c>
      <c r="N16" s="269" t="str">
        <f t="shared" si="0"/>
        <v/>
      </c>
      <c r="O16" s="269" t="str">
        <f t="shared" si="0"/>
        <v/>
      </c>
      <c r="P16" s="269" t="str">
        <f t="shared" si="0"/>
        <v/>
      </c>
      <c r="Q16" s="269" t="str">
        <f t="shared" si="0"/>
        <v/>
      </c>
      <c r="R16" s="269" t="str">
        <f t="shared" si="1"/>
        <v/>
      </c>
      <c r="S16" s="269" t="str">
        <f t="shared" si="0"/>
        <v/>
      </c>
      <c r="T16" s="269" t="str">
        <f t="shared" si="0"/>
        <v/>
      </c>
    </row>
    <row r="17" spans="1:20" s="16" customFormat="1" ht="13.8" x14ac:dyDescent="0.25">
      <c r="A17" s="270" t="str">
        <f>IF(B17="","",A$15)</f>
        <v/>
      </c>
      <c r="B17" s="126"/>
      <c r="C17" s="344"/>
      <c r="D17" s="268"/>
      <c r="E17" s="268"/>
      <c r="F17" s="268"/>
      <c r="G17" s="268"/>
      <c r="H17" s="268"/>
      <c r="I17" s="268"/>
      <c r="J17" s="98"/>
      <c r="K17" s="282"/>
      <c r="L17" s="99"/>
      <c r="M17" s="269" t="str">
        <f t="shared" si="0"/>
        <v/>
      </c>
      <c r="N17" s="269" t="str">
        <f t="shared" si="0"/>
        <v/>
      </c>
      <c r="O17" s="269" t="str">
        <f t="shared" si="0"/>
        <v/>
      </c>
      <c r="P17" s="269" t="str">
        <f t="shared" si="0"/>
        <v/>
      </c>
      <c r="Q17" s="269" t="str">
        <f t="shared" si="0"/>
        <v/>
      </c>
      <c r="R17" s="269" t="str">
        <f t="shared" si="1"/>
        <v/>
      </c>
      <c r="S17" s="269" t="str">
        <f t="shared" si="0"/>
        <v/>
      </c>
      <c r="T17" s="269" t="str">
        <f t="shared" si="0"/>
        <v/>
      </c>
    </row>
    <row r="18" spans="1:20" s="16" customFormat="1" ht="13.8" x14ac:dyDescent="0.25">
      <c r="A18" s="270" t="str">
        <f>IF(B18="","",A$15)</f>
        <v/>
      </c>
      <c r="B18" s="126"/>
      <c r="C18" s="344"/>
      <c r="D18" s="268"/>
      <c r="E18" s="268"/>
      <c r="F18" s="268"/>
      <c r="G18" s="268"/>
      <c r="H18" s="268"/>
      <c r="I18" s="268"/>
      <c r="J18" s="98"/>
      <c r="K18" s="282"/>
      <c r="L18" s="99"/>
      <c r="M18" s="269" t="str">
        <f t="shared" si="0"/>
        <v/>
      </c>
      <c r="N18" s="269" t="str">
        <f t="shared" si="0"/>
        <v/>
      </c>
      <c r="O18" s="269" t="str">
        <f t="shared" si="0"/>
        <v/>
      </c>
      <c r="P18" s="269" t="str">
        <f t="shared" si="0"/>
        <v/>
      </c>
      <c r="Q18" s="269" t="str">
        <f t="shared" si="0"/>
        <v/>
      </c>
      <c r="R18" s="269" t="str">
        <f t="shared" si="1"/>
        <v/>
      </c>
      <c r="S18" s="269" t="str">
        <f t="shared" si="0"/>
        <v/>
      </c>
      <c r="T18" s="269" t="str">
        <f t="shared" si="0"/>
        <v/>
      </c>
    </row>
    <row r="19" spans="1:20" s="16" customFormat="1" ht="13.8" x14ac:dyDescent="0.25">
      <c r="A19" s="270" t="str">
        <f>IF(B19="","",A$15)</f>
        <v/>
      </c>
      <c r="B19" s="126"/>
      <c r="C19" s="344"/>
      <c r="D19" s="268"/>
      <c r="E19" s="268"/>
      <c r="F19" s="268"/>
      <c r="G19" s="268"/>
      <c r="H19" s="268"/>
      <c r="I19" s="268"/>
      <c r="J19" s="98"/>
      <c r="K19" s="282"/>
      <c r="L19" s="99"/>
      <c r="M19" s="269" t="str">
        <f t="shared" si="0"/>
        <v/>
      </c>
      <c r="N19" s="269" t="str">
        <f t="shared" si="0"/>
        <v/>
      </c>
      <c r="O19" s="269" t="str">
        <f t="shared" si="0"/>
        <v/>
      </c>
      <c r="P19" s="269" t="str">
        <f t="shared" si="0"/>
        <v/>
      </c>
      <c r="Q19" s="269" t="str">
        <f t="shared" si="0"/>
        <v/>
      </c>
      <c r="R19" s="269" t="str">
        <f t="shared" si="1"/>
        <v/>
      </c>
      <c r="S19" s="269" t="str">
        <f t="shared" si="0"/>
        <v/>
      </c>
      <c r="T19" s="269" t="str">
        <f t="shared" si="0"/>
        <v/>
      </c>
    </row>
    <row r="20" spans="1:20" s="16" customFormat="1" ht="13.8" x14ac:dyDescent="0.25">
      <c r="A20" s="270" t="str">
        <f>IF(B20="","",A$15)</f>
        <v/>
      </c>
      <c r="B20" s="126"/>
      <c r="C20" s="344"/>
      <c r="D20" s="268"/>
      <c r="E20" s="268"/>
      <c r="F20" s="268"/>
      <c r="G20" s="268"/>
      <c r="H20" s="268"/>
      <c r="I20" s="268"/>
      <c r="J20" s="98"/>
      <c r="K20" s="282"/>
      <c r="L20" s="99"/>
      <c r="M20" s="269" t="str">
        <f t="shared" si="0"/>
        <v/>
      </c>
      <c r="N20" s="269" t="str">
        <f t="shared" si="0"/>
        <v/>
      </c>
      <c r="O20" s="269" t="str">
        <f t="shared" si="0"/>
        <v/>
      </c>
      <c r="P20" s="269" t="str">
        <f t="shared" si="0"/>
        <v/>
      </c>
      <c r="Q20" s="269" t="str">
        <f t="shared" si="0"/>
        <v/>
      </c>
      <c r="R20" s="269" t="str">
        <f t="shared" si="1"/>
        <v/>
      </c>
      <c r="S20" s="269" t="str">
        <f t="shared" si="0"/>
        <v/>
      </c>
      <c r="T20" s="269" t="str">
        <f t="shared" si="0"/>
        <v/>
      </c>
    </row>
    <row r="21" spans="1:20" x14ac:dyDescent="0.3">
      <c r="A21" s="386" t="s">
        <v>24</v>
      </c>
      <c r="B21" s="387"/>
      <c r="C21" s="195"/>
      <c r="D21" s="128" t="str">
        <f t="shared" ref="D21:I21" si="2">IFERROR(M21,"")</f>
        <v/>
      </c>
      <c r="E21" s="128" t="str">
        <f t="shared" si="2"/>
        <v/>
      </c>
      <c r="F21" s="128" t="str">
        <f t="shared" si="2"/>
        <v/>
      </c>
      <c r="G21" s="127" t="str">
        <f t="shared" si="2"/>
        <v/>
      </c>
      <c r="H21" s="129" t="str">
        <f t="shared" si="2"/>
        <v/>
      </c>
      <c r="I21" s="127" t="str">
        <f t="shared" si="2"/>
        <v/>
      </c>
      <c r="J21" s="100"/>
      <c r="K21" s="283"/>
      <c r="L21" s="101"/>
      <c r="M21" s="272" t="str">
        <f t="shared" ref="M21:T21" si="3">IF(M15="ERROR","ERROR",IF(M16="ERROR","ERROR",IF(M17="ERROR","ERROR",IF(M18="ERROR","ERROR",IF(M19="ERROR","ERROR",IF(M20="ERROR","ERROR",IF(M15="W","W",IF(M16="W","W",IF(M17="W","W",IF(M18="W","W",IF(M19="W","W",IF(M20="W","W",IF(ISBLANK(D15),IF(ISBLANK(D16),IF(ISBLANK(D17),IF(ISBLANK(D18),IF(ISBLANK(D19),IF(ISBLANK(D20),"",GEOMEAN(M15:M20)),GEOMEAN(M15:M20)),GEOMEAN(M15:M20)),GEOMEAN(M15:M20)),GEOMEAN(M15:M20)),GEOMEAN(M15:M20))))))))))))))</f>
        <v/>
      </c>
      <c r="N21" s="272" t="str">
        <f t="shared" si="3"/>
        <v/>
      </c>
      <c r="O21" s="273" t="str">
        <f t="shared" si="3"/>
        <v/>
      </c>
      <c r="P21" s="273" t="str">
        <f t="shared" si="3"/>
        <v/>
      </c>
      <c r="Q21" s="273" t="str">
        <f t="shared" si="3"/>
        <v/>
      </c>
      <c r="R21" s="272" t="str">
        <f t="shared" si="3"/>
        <v/>
      </c>
      <c r="S21" s="273" t="str">
        <f t="shared" si="3"/>
        <v/>
      </c>
      <c r="T21" s="273" t="str">
        <f t="shared" si="3"/>
        <v/>
      </c>
    </row>
    <row r="22" spans="1:20" s="16" customFormat="1" ht="13.8" x14ac:dyDescent="0.25">
      <c r="A22" s="125"/>
      <c r="B22" s="126"/>
      <c r="C22" s="344"/>
      <c r="D22" s="268"/>
      <c r="E22" s="268"/>
      <c r="F22" s="268"/>
      <c r="G22" s="268"/>
      <c r="H22" s="268"/>
      <c r="I22" s="268"/>
      <c r="J22" s="98"/>
      <c r="K22" s="282"/>
      <c r="L22" s="99"/>
      <c r="M22" s="269" t="str">
        <f t="shared" ref="M22:T27" si="4">IF(ISBLANK(D22),"",IF(ISNUMBER(D22),D22,IF(LEFT(D22,2)="NS","",IF(LEFT(D22,3)="ND(",VALUE(MID(D22,4,LEN(D22)-4))/2,IF(LEFT(D22,3)="ND ",VALUE(MID(D22,5,LEN(D22)-5)/2),IF(D22="No Discharge","",IF(D22="W","W","ERROR")))))))</f>
        <v/>
      </c>
      <c r="N22" s="269" t="str">
        <f t="shared" si="4"/>
        <v/>
      </c>
      <c r="O22" s="269" t="str">
        <f t="shared" si="4"/>
        <v/>
      </c>
      <c r="P22" s="269" t="str">
        <f t="shared" si="4"/>
        <v/>
      </c>
      <c r="Q22" s="269" t="str">
        <f t="shared" si="4"/>
        <v/>
      </c>
      <c r="R22" s="269" t="str">
        <f t="shared" ref="R22:R27" si="5">IF(ISBLANK(I22),"",IF(ISNUMBER(I22),I22,IF(LEFT(I22,2)="NS","",IF(LEFT(I22,3)="ND(",VALUE(MID(I22,4,LEN(I22)-4))/2,IF(LEFT(I22,3)="ND ",VALUE(MID(I22,5,LEN(I22)-5)/2),IF(I22="No Discharge","",IF(LEFT(I22,1)="&lt;",VALUE(MID(I22,2,LEN(I22)-1)),IF(LEFT(I22,1)="&gt;",VALUE(MID(I22,2,LEN(I22)-1)),IF(I22="W","W","ERROR")))))))))</f>
        <v/>
      </c>
      <c r="S22" s="269" t="str">
        <f t="shared" si="4"/>
        <v/>
      </c>
      <c r="T22" s="269" t="str">
        <f t="shared" si="4"/>
        <v/>
      </c>
    </row>
    <row r="23" spans="1:20" s="16" customFormat="1" ht="13.8" x14ac:dyDescent="0.25">
      <c r="A23" s="270" t="str">
        <f>IF(B23="","",A$22)</f>
        <v/>
      </c>
      <c r="B23" s="126"/>
      <c r="C23" s="344"/>
      <c r="D23" s="268"/>
      <c r="E23" s="268"/>
      <c r="F23" s="268"/>
      <c r="G23" s="268"/>
      <c r="H23" s="268"/>
      <c r="I23" s="268"/>
      <c r="J23" s="98"/>
      <c r="K23" s="282"/>
      <c r="L23" s="99"/>
      <c r="M23" s="269" t="str">
        <f t="shared" si="4"/>
        <v/>
      </c>
      <c r="N23" s="269" t="str">
        <f t="shared" si="4"/>
        <v/>
      </c>
      <c r="O23" s="269" t="str">
        <f t="shared" si="4"/>
        <v/>
      </c>
      <c r="P23" s="269" t="str">
        <f t="shared" si="4"/>
        <v/>
      </c>
      <c r="Q23" s="269" t="str">
        <f t="shared" si="4"/>
        <v/>
      </c>
      <c r="R23" s="269" t="str">
        <f t="shared" si="5"/>
        <v/>
      </c>
      <c r="S23" s="269" t="str">
        <f t="shared" si="4"/>
        <v/>
      </c>
      <c r="T23" s="269" t="str">
        <f t="shared" si="4"/>
        <v/>
      </c>
    </row>
    <row r="24" spans="1:20" s="16" customFormat="1" ht="13.8" x14ac:dyDescent="0.25">
      <c r="A24" s="270" t="str">
        <f t="shared" ref="A24:A27" si="6">IF(B24="","",A$22)</f>
        <v/>
      </c>
      <c r="B24" s="126"/>
      <c r="C24" s="344"/>
      <c r="D24" s="268"/>
      <c r="E24" s="268"/>
      <c r="F24" s="268"/>
      <c r="G24" s="268"/>
      <c r="H24" s="268"/>
      <c r="I24" s="268"/>
      <c r="J24" s="98"/>
      <c r="K24" s="282"/>
      <c r="L24" s="99"/>
      <c r="M24" s="269" t="str">
        <f t="shared" si="4"/>
        <v/>
      </c>
      <c r="N24" s="269" t="str">
        <f t="shared" si="4"/>
        <v/>
      </c>
      <c r="O24" s="269" t="str">
        <f t="shared" si="4"/>
        <v/>
      </c>
      <c r="P24" s="269" t="str">
        <f t="shared" si="4"/>
        <v/>
      </c>
      <c r="Q24" s="269" t="str">
        <f t="shared" si="4"/>
        <v/>
      </c>
      <c r="R24" s="269" t="str">
        <f t="shared" si="5"/>
        <v/>
      </c>
      <c r="S24" s="269" t="str">
        <f t="shared" si="4"/>
        <v/>
      </c>
      <c r="T24" s="269" t="str">
        <f t="shared" si="4"/>
        <v/>
      </c>
    </row>
    <row r="25" spans="1:20" s="16" customFormat="1" ht="13.8" x14ac:dyDescent="0.25">
      <c r="A25" s="270" t="str">
        <f t="shared" si="6"/>
        <v/>
      </c>
      <c r="B25" s="126"/>
      <c r="C25" s="344"/>
      <c r="D25" s="268"/>
      <c r="E25" s="268"/>
      <c r="F25" s="268"/>
      <c r="G25" s="268"/>
      <c r="H25" s="268"/>
      <c r="I25" s="268"/>
      <c r="J25" s="98"/>
      <c r="K25" s="282"/>
      <c r="L25" s="99"/>
      <c r="M25" s="269" t="str">
        <f t="shared" si="4"/>
        <v/>
      </c>
      <c r="N25" s="269" t="str">
        <f t="shared" si="4"/>
        <v/>
      </c>
      <c r="O25" s="269" t="str">
        <f t="shared" si="4"/>
        <v/>
      </c>
      <c r="P25" s="269" t="str">
        <f t="shared" si="4"/>
        <v/>
      </c>
      <c r="Q25" s="269" t="str">
        <f t="shared" si="4"/>
        <v/>
      </c>
      <c r="R25" s="269" t="str">
        <f t="shared" si="5"/>
        <v/>
      </c>
      <c r="S25" s="269" t="str">
        <f t="shared" si="4"/>
        <v/>
      </c>
      <c r="T25" s="269" t="str">
        <f t="shared" si="4"/>
        <v/>
      </c>
    </row>
    <row r="26" spans="1:20" s="16" customFormat="1" ht="13.8" x14ac:dyDescent="0.25">
      <c r="A26" s="270" t="str">
        <f t="shared" si="6"/>
        <v/>
      </c>
      <c r="B26" s="126"/>
      <c r="C26" s="344"/>
      <c r="D26" s="268"/>
      <c r="E26" s="268"/>
      <c r="F26" s="268"/>
      <c r="G26" s="268"/>
      <c r="H26" s="268"/>
      <c r="I26" s="268"/>
      <c r="J26" s="98"/>
      <c r="K26" s="282"/>
      <c r="L26" s="99"/>
      <c r="M26" s="269" t="str">
        <f t="shared" si="4"/>
        <v/>
      </c>
      <c r="N26" s="269" t="str">
        <f t="shared" si="4"/>
        <v/>
      </c>
      <c r="O26" s="269" t="str">
        <f t="shared" si="4"/>
        <v/>
      </c>
      <c r="P26" s="269" t="str">
        <f t="shared" si="4"/>
        <v/>
      </c>
      <c r="Q26" s="269" t="str">
        <f t="shared" si="4"/>
        <v/>
      </c>
      <c r="R26" s="269" t="str">
        <f t="shared" si="5"/>
        <v/>
      </c>
      <c r="S26" s="269" t="str">
        <f t="shared" si="4"/>
        <v/>
      </c>
      <c r="T26" s="269" t="str">
        <f t="shared" si="4"/>
        <v/>
      </c>
    </row>
    <row r="27" spans="1:20" s="16" customFormat="1" ht="13.8" x14ac:dyDescent="0.25">
      <c r="A27" s="270" t="str">
        <f t="shared" si="6"/>
        <v/>
      </c>
      <c r="B27" s="126"/>
      <c r="C27" s="344"/>
      <c r="D27" s="268"/>
      <c r="E27" s="268"/>
      <c r="F27" s="268"/>
      <c r="G27" s="268"/>
      <c r="H27" s="268"/>
      <c r="I27" s="268"/>
      <c r="J27" s="98"/>
      <c r="K27" s="282"/>
      <c r="L27" s="99"/>
      <c r="M27" s="269" t="str">
        <f t="shared" si="4"/>
        <v/>
      </c>
      <c r="N27" s="269" t="str">
        <f t="shared" si="4"/>
        <v/>
      </c>
      <c r="O27" s="269" t="str">
        <f t="shared" si="4"/>
        <v/>
      </c>
      <c r="P27" s="269" t="str">
        <f t="shared" si="4"/>
        <v/>
      </c>
      <c r="Q27" s="269" t="str">
        <f t="shared" si="4"/>
        <v/>
      </c>
      <c r="R27" s="269" t="str">
        <f t="shared" si="5"/>
        <v/>
      </c>
      <c r="S27" s="269" t="str">
        <f t="shared" si="4"/>
        <v/>
      </c>
      <c r="T27" s="269" t="str">
        <f t="shared" si="4"/>
        <v/>
      </c>
    </row>
    <row r="28" spans="1:20" x14ac:dyDescent="0.3">
      <c r="A28" s="386" t="s">
        <v>24</v>
      </c>
      <c r="B28" s="387"/>
      <c r="C28" s="195"/>
      <c r="D28" s="128" t="str">
        <f t="shared" ref="D28:I28" si="7">IFERROR(M28,"")</f>
        <v/>
      </c>
      <c r="E28" s="128" t="str">
        <f t="shared" si="7"/>
        <v/>
      </c>
      <c r="F28" s="128" t="str">
        <f t="shared" si="7"/>
        <v/>
      </c>
      <c r="G28" s="127" t="str">
        <f t="shared" si="7"/>
        <v/>
      </c>
      <c r="H28" s="129" t="str">
        <f t="shared" si="7"/>
        <v/>
      </c>
      <c r="I28" s="127" t="str">
        <f t="shared" si="7"/>
        <v/>
      </c>
      <c r="J28" s="100"/>
      <c r="K28" s="283"/>
      <c r="L28" s="101"/>
      <c r="M28" s="272" t="str">
        <f t="shared" ref="M28:T28" si="8">IF(M22="ERROR","ERROR",IF(M23="ERROR","ERROR",IF(M24="ERROR","ERROR",IF(M25="ERROR","ERROR",IF(M26="ERROR","ERROR",IF(M27="ERROR","ERROR",IF(M22="W","W",IF(M23="W","W",IF(M24="W","W",IF(M25="W","W",IF(M26="W","W",IF(M27="W","W",IF(ISBLANK(D22),IF(ISBLANK(D23),IF(ISBLANK(D24),IF(ISBLANK(D25),IF(ISBLANK(D26),IF(ISBLANK(D27),"",GEOMEAN(M22:M27)),GEOMEAN(M22:M27)),GEOMEAN(M22:M27)),GEOMEAN(M22:M27)),GEOMEAN(M22:M27)),GEOMEAN(M22:M27))))))))))))))</f>
        <v/>
      </c>
      <c r="N28" s="272" t="str">
        <f t="shared" si="8"/>
        <v/>
      </c>
      <c r="O28" s="273" t="str">
        <f t="shared" si="8"/>
        <v/>
      </c>
      <c r="P28" s="273" t="str">
        <f t="shared" si="8"/>
        <v/>
      </c>
      <c r="Q28" s="273" t="str">
        <f t="shared" si="8"/>
        <v/>
      </c>
      <c r="R28" s="272" t="str">
        <f t="shared" si="8"/>
        <v/>
      </c>
      <c r="S28" s="273" t="str">
        <f t="shared" si="8"/>
        <v/>
      </c>
      <c r="T28" s="273" t="str">
        <f t="shared" si="8"/>
        <v/>
      </c>
    </row>
    <row r="29" spans="1:20" s="16" customFormat="1" ht="13.8" x14ac:dyDescent="0.25">
      <c r="A29" s="125"/>
      <c r="B29" s="126"/>
      <c r="C29" s="344"/>
      <c r="D29" s="268"/>
      <c r="E29" s="268"/>
      <c r="F29" s="268"/>
      <c r="G29" s="268"/>
      <c r="H29" s="268"/>
      <c r="I29" s="268"/>
      <c r="J29" s="98"/>
      <c r="K29" s="282"/>
      <c r="L29" s="99"/>
      <c r="M29" s="269" t="str">
        <f t="shared" ref="M29:T34" si="9">IF(ISBLANK(D29),"",IF(ISNUMBER(D29),D29,IF(LEFT(D29,2)="NS","",IF(LEFT(D29,3)="ND(",VALUE(MID(D29,4,LEN(D29)-4))/2,IF(LEFT(D29,3)="ND ",VALUE(MID(D29,5,LEN(D29)-5)/2),IF(D29="No Discharge","",IF(D29="W","W","ERROR")))))))</f>
        <v/>
      </c>
      <c r="N29" s="269" t="str">
        <f t="shared" si="9"/>
        <v/>
      </c>
      <c r="O29" s="269" t="str">
        <f t="shared" si="9"/>
        <v/>
      </c>
      <c r="P29" s="269" t="str">
        <f t="shared" si="9"/>
        <v/>
      </c>
      <c r="Q29" s="269" t="str">
        <f t="shared" si="9"/>
        <v/>
      </c>
      <c r="R29" s="269" t="str">
        <f t="shared" ref="R29:R34" si="10">IF(ISBLANK(I29),"",IF(ISNUMBER(I29),I29,IF(LEFT(I29,2)="NS","",IF(LEFT(I29,3)="ND(",VALUE(MID(I29,4,LEN(I29)-4))/2,IF(LEFT(I29,3)="ND ",VALUE(MID(I29,5,LEN(I29)-5)/2),IF(I29="No Discharge","",IF(LEFT(I29,1)="&lt;",VALUE(MID(I29,2,LEN(I29)-1)),IF(LEFT(I29,1)="&gt;",VALUE(MID(I29,2,LEN(I29)-1)),IF(I29="W","W","ERROR")))))))))</f>
        <v/>
      </c>
      <c r="S29" s="269" t="str">
        <f t="shared" si="9"/>
        <v/>
      </c>
      <c r="T29" s="269" t="str">
        <f t="shared" si="9"/>
        <v/>
      </c>
    </row>
    <row r="30" spans="1:20" s="16" customFormat="1" ht="13.8" x14ac:dyDescent="0.25">
      <c r="A30" s="270" t="str">
        <f>IF(B30="","",A$29)</f>
        <v/>
      </c>
      <c r="B30" s="126"/>
      <c r="C30" s="344"/>
      <c r="D30" s="268"/>
      <c r="E30" s="268"/>
      <c r="F30" s="268"/>
      <c r="G30" s="268"/>
      <c r="H30" s="268"/>
      <c r="I30" s="268"/>
      <c r="J30" s="98"/>
      <c r="K30" s="282"/>
      <c r="L30" s="99"/>
      <c r="M30" s="269" t="str">
        <f t="shared" si="9"/>
        <v/>
      </c>
      <c r="N30" s="269" t="str">
        <f t="shared" si="9"/>
        <v/>
      </c>
      <c r="O30" s="269" t="str">
        <f t="shared" si="9"/>
        <v/>
      </c>
      <c r="P30" s="269" t="str">
        <f t="shared" si="9"/>
        <v/>
      </c>
      <c r="Q30" s="269" t="str">
        <f t="shared" si="9"/>
        <v/>
      </c>
      <c r="R30" s="269" t="str">
        <f t="shared" si="10"/>
        <v/>
      </c>
      <c r="S30" s="269" t="str">
        <f t="shared" si="9"/>
        <v/>
      </c>
      <c r="T30" s="269" t="str">
        <f t="shared" si="9"/>
        <v/>
      </c>
    </row>
    <row r="31" spans="1:20" s="16" customFormat="1" ht="13.8" x14ac:dyDescent="0.25">
      <c r="A31" s="270" t="str">
        <f t="shared" ref="A31:A34" si="11">IF(B31="","",A$29)</f>
        <v/>
      </c>
      <c r="B31" s="126"/>
      <c r="C31" s="344"/>
      <c r="D31" s="268"/>
      <c r="E31" s="268"/>
      <c r="F31" s="268"/>
      <c r="G31" s="268"/>
      <c r="H31" s="268"/>
      <c r="I31" s="268"/>
      <c r="J31" s="98"/>
      <c r="K31" s="282"/>
      <c r="L31" s="99"/>
      <c r="M31" s="269" t="str">
        <f t="shared" si="9"/>
        <v/>
      </c>
      <c r="N31" s="269" t="str">
        <f t="shared" si="9"/>
        <v/>
      </c>
      <c r="O31" s="269" t="str">
        <f t="shared" si="9"/>
        <v/>
      </c>
      <c r="P31" s="269" t="str">
        <f t="shared" si="9"/>
        <v/>
      </c>
      <c r="Q31" s="269" t="str">
        <f t="shared" si="9"/>
        <v/>
      </c>
      <c r="R31" s="269" t="str">
        <f t="shared" si="10"/>
        <v/>
      </c>
      <c r="S31" s="269" t="str">
        <f t="shared" si="9"/>
        <v/>
      </c>
      <c r="T31" s="269" t="str">
        <f t="shared" si="9"/>
        <v/>
      </c>
    </row>
    <row r="32" spans="1:20" s="16" customFormat="1" ht="13.8" x14ac:dyDescent="0.25">
      <c r="A32" s="270" t="str">
        <f t="shared" si="11"/>
        <v/>
      </c>
      <c r="B32" s="126"/>
      <c r="C32" s="344"/>
      <c r="D32" s="268"/>
      <c r="E32" s="268"/>
      <c r="F32" s="268"/>
      <c r="G32" s="268"/>
      <c r="H32" s="268"/>
      <c r="I32" s="268"/>
      <c r="J32" s="98"/>
      <c r="K32" s="282"/>
      <c r="L32" s="99"/>
      <c r="M32" s="269" t="str">
        <f t="shared" si="9"/>
        <v/>
      </c>
      <c r="N32" s="269" t="str">
        <f t="shared" si="9"/>
        <v/>
      </c>
      <c r="O32" s="269" t="str">
        <f t="shared" si="9"/>
        <v/>
      </c>
      <c r="P32" s="269" t="str">
        <f t="shared" si="9"/>
        <v/>
      </c>
      <c r="Q32" s="269" t="str">
        <f t="shared" si="9"/>
        <v/>
      </c>
      <c r="R32" s="269" t="str">
        <f t="shared" si="10"/>
        <v/>
      </c>
      <c r="S32" s="269" t="str">
        <f t="shared" si="9"/>
        <v/>
      </c>
      <c r="T32" s="269" t="str">
        <f t="shared" si="9"/>
        <v/>
      </c>
    </row>
    <row r="33" spans="1:23" s="16" customFormat="1" ht="13.8" x14ac:dyDescent="0.25">
      <c r="A33" s="270" t="str">
        <f t="shared" si="11"/>
        <v/>
      </c>
      <c r="B33" s="126"/>
      <c r="C33" s="344"/>
      <c r="D33" s="268"/>
      <c r="E33" s="268"/>
      <c r="F33" s="268"/>
      <c r="G33" s="268"/>
      <c r="H33" s="268"/>
      <c r="I33" s="268"/>
      <c r="J33" s="98"/>
      <c r="K33" s="282"/>
      <c r="L33" s="99"/>
      <c r="M33" s="269" t="str">
        <f t="shared" si="9"/>
        <v/>
      </c>
      <c r="N33" s="269" t="str">
        <f t="shared" si="9"/>
        <v/>
      </c>
      <c r="O33" s="269" t="str">
        <f t="shared" si="9"/>
        <v/>
      </c>
      <c r="P33" s="269" t="str">
        <f t="shared" si="9"/>
        <v/>
      </c>
      <c r="Q33" s="269" t="str">
        <f t="shared" si="9"/>
        <v/>
      </c>
      <c r="R33" s="269" t="str">
        <f t="shared" si="10"/>
        <v/>
      </c>
      <c r="S33" s="269" t="str">
        <f t="shared" si="9"/>
        <v/>
      </c>
      <c r="T33" s="269" t="str">
        <f t="shared" si="9"/>
        <v/>
      </c>
    </row>
    <row r="34" spans="1:23" s="16" customFormat="1" ht="13.8" x14ac:dyDescent="0.25">
      <c r="A34" s="270" t="str">
        <f t="shared" si="11"/>
        <v/>
      </c>
      <c r="B34" s="126"/>
      <c r="C34" s="344"/>
      <c r="D34" s="268"/>
      <c r="E34" s="268"/>
      <c r="F34" s="268"/>
      <c r="G34" s="268"/>
      <c r="H34" s="268"/>
      <c r="I34" s="268"/>
      <c r="J34" s="98"/>
      <c r="K34" s="282"/>
      <c r="L34" s="99"/>
      <c r="M34" s="269" t="str">
        <f t="shared" si="9"/>
        <v/>
      </c>
      <c r="N34" s="269" t="str">
        <f t="shared" si="9"/>
        <v/>
      </c>
      <c r="O34" s="269" t="str">
        <f t="shared" si="9"/>
        <v/>
      </c>
      <c r="P34" s="269" t="str">
        <f t="shared" si="9"/>
        <v/>
      </c>
      <c r="Q34" s="269" t="str">
        <f t="shared" si="9"/>
        <v/>
      </c>
      <c r="R34" s="269" t="str">
        <f t="shared" si="10"/>
        <v/>
      </c>
      <c r="S34" s="269" t="str">
        <f t="shared" si="9"/>
        <v/>
      </c>
      <c r="T34" s="269" t="str">
        <f t="shared" si="9"/>
        <v/>
      </c>
    </row>
    <row r="35" spans="1:23" x14ac:dyDescent="0.3">
      <c r="A35" s="386" t="s">
        <v>24</v>
      </c>
      <c r="B35" s="387"/>
      <c r="C35" s="195"/>
      <c r="D35" s="128" t="str">
        <f t="shared" ref="D35:I35" si="12">IFERROR(M35,"")</f>
        <v/>
      </c>
      <c r="E35" s="128" t="str">
        <f t="shared" si="12"/>
        <v/>
      </c>
      <c r="F35" s="128" t="str">
        <f t="shared" si="12"/>
        <v/>
      </c>
      <c r="G35" s="127" t="str">
        <f t="shared" si="12"/>
        <v/>
      </c>
      <c r="H35" s="129" t="str">
        <f t="shared" si="12"/>
        <v/>
      </c>
      <c r="I35" s="127" t="str">
        <f t="shared" si="12"/>
        <v/>
      </c>
      <c r="J35" s="100" t="str">
        <f t="shared" ref="J35:K35" si="13">IF(ISERROR(S35),"",S35)</f>
        <v/>
      </c>
      <c r="K35" s="283" t="str">
        <f t="shared" si="13"/>
        <v/>
      </c>
      <c r="L35" s="101"/>
      <c r="M35" s="272" t="str">
        <f t="shared" ref="M35:T35" si="14">IF(M29="ERROR","ERROR",IF(M30="ERROR","ERROR",IF(M31="ERROR","ERROR",IF(M32="ERROR","ERROR",IF(M33="ERROR","ERROR",IF(M34="ERROR","ERROR",IF(M29="W","W",IF(M30="W","W",IF(M31="W","W",IF(M32="W","W",IF(M33="W","W",IF(M34="W","W",IF(ISBLANK(D29),IF(ISBLANK(D30),IF(ISBLANK(D31),IF(ISBLANK(D32),IF(ISBLANK(D33),IF(ISBLANK(D34),"",GEOMEAN(M29:M34)),GEOMEAN(M29:M34)),GEOMEAN(M29:M34)),GEOMEAN(M29:M34)),GEOMEAN(M29:M34)),GEOMEAN(M29:M34))))))))))))))</f>
        <v/>
      </c>
      <c r="N35" s="272" t="str">
        <f t="shared" si="14"/>
        <v/>
      </c>
      <c r="O35" s="273" t="str">
        <f t="shared" si="14"/>
        <v/>
      </c>
      <c r="P35" s="273" t="str">
        <f t="shared" si="14"/>
        <v/>
      </c>
      <c r="Q35" s="273" t="str">
        <f t="shared" si="14"/>
        <v/>
      </c>
      <c r="R35" s="272" t="str">
        <f t="shared" si="14"/>
        <v/>
      </c>
      <c r="S35" s="273" t="str">
        <f t="shared" si="14"/>
        <v/>
      </c>
      <c r="T35" s="273" t="str">
        <f t="shared" si="14"/>
        <v/>
      </c>
    </row>
    <row r="36" spans="1:23" s="16" customFormat="1" ht="13.8" x14ac:dyDescent="0.25">
      <c r="A36" s="125"/>
      <c r="B36" s="126"/>
      <c r="C36" s="344"/>
      <c r="D36" s="268"/>
      <c r="E36" s="268"/>
      <c r="F36" s="268"/>
      <c r="G36" s="268"/>
      <c r="H36" s="268"/>
      <c r="I36" s="268"/>
      <c r="J36" s="98"/>
      <c r="K36" s="282"/>
      <c r="L36" s="99"/>
      <c r="M36" s="269" t="str">
        <f t="shared" ref="M36:T41" si="15">IF(ISBLANK(D36),"",IF(ISNUMBER(D36),D36,IF(LEFT(D36,2)="NS","",IF(LEFT(D36,3)="ND(",VALUE(MID(D36,4,LEN(D36)-4))/2,IF(LEFT(D36,3)="ND ",VALUE(MID(D36,5,LEN(D36)-5)/2),IF(D36="No Discharge","",IF(D36="W","W","ERROR")))))))</f>
        <v/>
      </c>
      <c r="N36" s="269" t="str">
        <f t="shared" si="15"/>
        <v/>
      </c>
      <c r="O36" s="269" t="str">
        <f t="shared" si="15"/>
        <v/>
      </c>
      <c r="P36" s="269" t="str">
        <f t="shared" si="15"/>
        <v/>
      </c>
      <c r="Q36" s="269" t="str">
        <f t="shared" si="15"/>
        <v/>
      </c>
      <c r="R36" s="269" t="str">
        <f t="shared" ref="R36:R41" si="16">IF(ISBLANK(I36),"",IF(ISNUMBER(I36),I36,IF(LEFT(I36,2)="NS","",IF(LEFT(I36,3)="ND(",VALUE(MID(I36,4,LEN(I36)-4))/2,IF(LEFT(I36,3)="ND ",VALUE(MID(I36,5,LEN(I36)-5)/2),IF(I36="No Discharge","",IF(LEFT(I36,1)="&lt;",VALUE(MID(I36,2,LEN(I36)-1)),IF(LEFT(I36,1)="&gt;",VALUE(MID(I36,2,LEN(I36)-1)),IF(I36="W","W","ERROR")))))))))</f>
        <v/>
      </c>
      <c r="S36" s="269" t="str">
        <f t="shared" si="15"/>
        <v/>
      </c>
      <c r="T36" s="269" t="str">
        <f t="shared" si="15"/>
        <v/>
      </c>
    </row>
    <row r="37" spans="1:23" s="16" customFormat="1" ht="13.8" x14ac:dyDescent="0.25">
      <c r="A37" s="270" t="str">
        <f>IF(B37="","",A$36)</f>
        <v/>
      </c>
      <c r="B37" s="126"/>
      <c r="C37" s="344"/>
      <c r="D37" s="268"/>
      <c r="E37" s="268"/>
      <c r="F37" s="268"/>
      <c r="G37" s="268"/>
      <c r="H37" s="268"/>
      <c r="I37" s="268"/>
      <c r="J37" s="98"/>
      <c r="K37" s="282"/>
      <c r="L37" s="99"/>
      <c r="M37" s="269" t="str">
        <f t="shared" si="15"/>
        <v/>
      </c>
      <c r="N37" s="269" t="str">
        <f t="shared" si="15"/>
        <v/>
      </c>
      <c r="O37" s="269" t="str">
        <f t="shared" si="15"/>
        <v/>
      </c>
      <c r="P37" s="269" t="str">
        <f t="shared" si="15"/>
        <v/>
      </c>
      <c r="Q37" s="269" t="str">
        <f t="shared" si="15"/>
        <v/>
      </c>
      <c r="R37" s="269" t="str">
        <f t="shared" si="16"/>
        <v/>
      </c>
      <c r="S37" s="269" t="str">
        <f t="shared" si="15"/>
        <v/>
      </c>
      <c r="T37" s="269" t="str">
        <f t="shared" si="15"/>
        <v/>
      </c>
    </row>
    <row r="38" spans="1:23" s="16" customFormat="1" ht="13.8" x14ac:dyDescent="0.25">
      <c r="A38" s="270" t="str">
        <f>IF(B38="","",A$36)</f>
        <v/>
      </c>
      <c r="B38" s="126"/>
      <c r="C38" s="344"/>
      <c r="D38" s="268"/>
      <c r="E38" s="268"/>
      <c r="F38" s="268"/>
      <c r="G38" s="268"/>
      <c r="H38" s="268"/>
      <c r="I38" s="268"/>
      <c r="J38" s="98"/>
      <c r="K38" s="282"/>
      <c r="L38" s="99"/>
      <c r="M38" s="269" t="str">
        <f t="shared" si="15"/>
        <v/>
      </c>
      <c r="N38" s="269" t="str">
        <f t="shared" si="15"/>
        <v/>
      </c>
      <c r="O38" s="269" t="str">
        <f t="shared" si="15"/>
        <v/>
      </c>
      <c r="P38" s="269" t="str">
        <f t="shared" si="15"/>
        <v/>
      </c>
      <c r="Q38" s="269" t="str">
        <f t="shared" si="15"/>
        <v/>
      </c>
      <c r="R38" s="269" t="str">
        <f t="shared" si="16"/>
        <v/>
      </c>
      <c r="S38" s="269" t="str">
        <f t="shared" si="15"/>
        <v/>
      </c>
      <c r="T38" s="269" t="str">
        <f t="shared" si="15"/>
        <v/>
      </c>
    </row>
    <row r="39" spans="1:23" s="16" customFormat="1" ht="13.8" x14ac:dyDescent="0.25">
      <c r="A39" s="270" t="str">
        <f>IF(B39="","",A$36)</f>
        <v/>
      </c>
      <c r="B39" s="126"/>
      <c r="C39" s="344"/>
      <c r="D39" s="268"/>
      <c r="E39" s="268"/>
      <c r="F39" s="268"/>
      <c r="G39" s="268"/>
      <c r="H39" s="268"/>
      <c r="I39" s="268"/>
      <c r="J39" s="98"/>
      <c r="K39" s="282"/>
      <c r="L39" s="99"/>
      <c r="M39" s="269" t="str">
        <f t="shared" si="15"/>
        <v/>
      </c>
      <c r="N39" s="269" t="str">
        <f t="shared" si="15"/>
        <v/>
      </c>
      <c r="O39" s="269" t="str">
        <f t="shared" si="15"/>
        <v/>
      </c>
      <c r="P39" s="269" t="str">
        <f t="shared" si="15"/>
        <v/>
      </c>
      <c r="Q39" s="269" t="str">
        <f t="shared" si="15"/>
        <v/>
      </c>
      <c r="R39" s="269" t="str">
        <f t="shared" si="16"/>
        <v/>
      </c>
      <c r="S39" s="269" t="str">
        <f t="shared" si="15"/>
        <v/>
      </c>
      <c r="T39" s="269" t="str">
        <f t="shared" si="15"/>
        <v/>
      </c>
    </row>
    <row r="40" spans="1:23" s="16" customFormat="1" ht="13.8" x14ac:dyDescent="0.25">
      <c r="A40" s="270" t="str">
        <f>IF(B40="","",A$36)</f>
        <v/>
      </c>
      <c r="B40" s="126"/>
      <c r="C40" s="344"/>
      <c r="D40" s="268"/>
      <c r="E40" s="268"/>
      <c r="F40" s="268"/>
      <c r="G40" s="268"/>
      <c r="H40" s="268"/>
      <c r="I40" s="268"/>
      <c r="J40" s="98"/>
      <c r="K40" s="282"/>
      <c r="L40" s="99"/>
      <c r="M40" s="269" t="str">
        <f t="shared" si="15"/>
        <v/>
      </c>
      <c r="N40" s="269" t="str">
        <f t="shared" si="15"/>
        <v/>
      </c>
      <c r="O40" s="269" t="str">
        <f t="shared" si="15"/>
        <v/>
      </c>
      <c r="P40" s="269" t="str">
        <f t="shared" si="15"/>
        <v/>
      </c>
      <c r="Q40" s="269" t="str">
        <f t="shared" si="15"/>
        <v/>
      </c>
      <c r="R40" s="269" t="str">
        <f t="shared" si="16"/>
        <v/>
      </c>
      <c r="S40" s="269" t="str">
        <f t="shared" si="15"/>
        <v/>
      </c>
      <c r="T40" s="269" t="str">
        <f t="shared" si="15"/>
        <v/>
      </c>
    </row>
    <row r="41" spans="1:23" s="16" customFormat="1" ht="13.8" x14ac:dyDescent="0.25">
      <c r="A41" s="270" t="str">
        <f>IF(B41="","",A$36)</f>
        <v/>
      </c>
      <c r="B41" s="126"/>
      <c r="C41" s="344"/>
      <c r="D41" s="268"/>
      <c r="E41" s="268"/>
      <c r="F41" s="268"/>
      <c r="G41" s="268"/>
      <c r="H41" s="268"/>
      <c r="I41" s="268"/>
      <c r="J41" s="98"/>
      <c r="K41" s="282"/>
      <c r="L41" s="99"/>
      <c r="M41" s="269" t="str">
        <f t="shared" si="15"/>
        <v/>
      </c>
      <c r="N41" s="269" t="str">
        <f t="shared" si="15"/>
        <v/>
      </c>
      <c r="O41" s="269" t="str">
        <f t="shared" si="15"/>
        <v/>
      </c>
      <c r="P41" s="269" t="str">
        <f t="shared" si="15"/>
        <v/>
      </c>
      <c r="Q41" s="269" t="str">
        <f t="shared" si="15"/>
        <v/>
      </c>
      <c r="R41" s="269" t="str">
        <f t="shared" si="16"/>
        <v/>
      </c>
      <c r="S41" s="269" t="str">
        <f t="shared" si="15"/>
        <v/>
      </c>
      <c r="T41" s="269" t="str">
        <f t="shared" si="15"/>
        <v/>
      </c>
    </row>
    <row r="42" spans="1:23" x14ac:dyDescent="0.3">
      <c r="A42" s="386" t="s">
        <v>24</v>
      </c>
      <c r="B42" s="387"/>
      <c r="C42" s="195"/>
      <c r="D42" s="128" t="str">
        <f t="shared" ref="D42:I42" si="17">IFERROR(M42,"")</f>
        <v/>
      </c>
      <c r="E42" s="128" t="str">
        <f t="shared" si="17"/>
        <v/>
      </c>
      <c r="F42" s="128" t="str">
        <f t="shared" si="17"/>
        <v/>
      </c>
      <c r="G42" s="127" t="str">
        <f t="shared" si="17"/>
        <v/>
      </c>
      <c r="H42" s="129" t="str">
        <f t="shared" si="17"/>
        <v/>
      </c>
      <c r="I42" s="127" t="str">
        <f t="shared" si="17"/>
        <v/>
      </c>
      <c r="J42" s="100" t="str">
        <f t="shared" ref="J42:K42" si="18">IF(ISERROR(S42),"",S42)</f>
        <v/>
      </c>
      <c r="K42" s="283" t="str">
        <f t="shared" si="18"/>
        <v/>
      </c>
      <c r="L42" s="101"/>
      <c r="M42" s="272" t="str">
        <f t="shared" ref="M42:T42" si="19">IF(M36="ERROR","ERROR",IF(M37="ERROR","ERROR",IF(M38="ERROR","ERROR",IF(M39="ERROR","ERROR",IF(M40="ERROR","ERROR",IF(M41="ERROR","ERROR",IF(M36="W","W",IF(M37="W","W",IF(M38="W","W",IF(M39="W","W",IF(M40="W","W",IF(M41="W","W",IF(ISBLANK(D36),IF(ISBLANK(D37),IF(ISBLANK(D38),IF(ISBLANK(D39),IF(ISBLANK(D40),IF(ISBLANK(D41),"",GEOMEAN(M36:M41)),GEOMEAN(M36:M41)),GEOMEAN(M36:M41)),GEOMEAN(M36:M41)),GEOMEAN(M36:M41)),GEOMEAN(M36:M41))))))))))))))</f>
        <v/>
      </c>
      <c r="N42" s="272" t="str">
        <f t="shared" si="19"/>
        <v/>
      </c>
      <c r="O42" s="273" t="str">
        <f t="shared" si="19"/>
        <v/>
      </c>
      <c r="P42" s="273" t="str">
        <f t="shared" si="19"/>
        <v/>
      </c>
      <c r="Q42" s="273" t="str">
        <f t="shared" si="19"/>
        <v/>
      </c>
      <c r="R42" s="272" t="str">
        <f t="shared" si="19"/>
        <v/>
      </c>
      <c r="S42" s="273" t="str">
        <f t="shared" si="19"/>
        <v/>
      </c>
      <c r="T42" s="273" t="str">
        <f t="shared" si="19"/>
        <v/>
      </c>
    </row>
    <row r="43" spans="1:23" x14ac:dyDescent="0.3">
      <c r="A43" s="30"/>
      <c r="B43" s="274" t="str">
        <f>IF([1]General!$F$17="Select","You must select if your receiving water is impaired for pH in the 'General' tab",IF(C45="OOPS","You must select a basin in the 'General' tab.",""))</f>
        <v>You must select if your receiving water is impaired for pH in the 'General' tab</v>
      </c>
      <c r="C43" s="278"/>
      <c r="D43" s="279"/>
      <c r="E43" s="280"/>
      <c r="F43" s="280"/>
      <c r="G43" s="33"/>
      <c r="H43" s="16"/>
      <c r="I43" s="285"/>
      <c r="J43" s="286"/>
      <c r="K43" s="287"/>
      <c r="L43" s="99"/>
      <c r="M43" s="187"/>
      <c r="N43" s="121"/>
      <c r="O43" s="121"/>
      <c r="P43" s="121"/>
      <c r="Q43" s="121"/>
      <c r="R43" s="121"/>
      <c r="S43" s="103"/>
      <c r="T43" s="103"/>
      <c r="U43" s="15"/>
      <c r="V43" s="15"/>
      <c r="W43" s="15"/>
    </row>
    <row r="44" spans="1:23" ht="14.4" customHeight="1" x14ac:dyDescent="0.3">
      <c r="A44" s="390" t="s">
        <v>120</v>
      </c>
      <c r="B44" s="391"/>
      <c r="C44" s="211" t="s">
        <v>26</v>
      </c>
      <c r="D44" s="213">
        <v>1.4999999999999999E-2</v>
      </c>
      <c r="E44" s="222">
        <v>0.11</v>
      </c>
      <c r="F44" s="222">
        <v>0.14000000000000001</v>
      </c>
      <c r="G44" s="212">
        <v>100</v>
      </c>
      <c r="H44" s="222"/>
      <c r="I44" s="211"/>
      <c r="J44" s="98"/>
      <c r="K44" s="282"/>
      <c r="L44" s="99"/>
      <c r="N44" s="105"/>
      <c r="O44" s="105"/>
      <c r="P44" s="105"/>
      <c r="Q44" s="105"/>
      <c r="R44" s="103"/>
      <c r="S44" s="103"/>
      <c r="T44" s="103"/>
      <c r="U44" s="15"/>
      <c r="V44" s="15"/>
      <c r="W44" s="15"/>
    </row>
    <row r="45" spans="1:23" ht="14.4" customHeight="1" x14ac:dyDescent="0.3">
      <c r="A45" s="390" t="str">
        <f>'[1]Columbia Slough'!$A$45</f>
        <v>303(d) Limits</v>
      </c>
      <c r="B45" s="391"/>
      <c r="C45" s="233" t="str">
        <f>IF([1]General!$F$17="Yes",VLOOKUP([1]General!$C$18,[1]setup!$G$2:$H$37,2,FALSE),IF([1]General!$F$17="No","","OOPS"))</f>
        <v>OOPS</v>
      </c>
      <c r="D45" s="213">
        <v>1.4999999999999999E-2</v>
      </c>
      <c r="E45" s="213">
        <v>2.7E-2</v>
      </c>
      <c r="F45" s="213">
        <v>5.7000000000000002E-2</v>
      </c>
      <c r="G45" s="212"/>
      <c r="H45" s="211">
        <f>'[1]Portland Harbor'!$H$45</f>
        <v>406</v>
      </c>
      <c r="I45" s="211">
        <f>'[1]Columbia Slough'!$K$45</f>
        <v>10</v>
      </c>
      <c r="J45" s="106"/>
      <c r="K45" s="107"/>
      <c r="L45" s="108"/>
      <c r="N45" s="105"/>
      <c r="O45" s="105"/>
      <c r="P45" s="105"/>
      <c r="Q45" s="105"/>
      <c r="R45" s="103"/>
      <c r="S45" s="103"/>
      <c r="T45" s="103"/>
      <c r="U45" s="15"/>
      <c r="V45" s="15"/>
      <c r="W45" s="15"/>
    </row>
    <row r="46" spans="1:23" ht="2.4" customHeight="1" x14ac:dyDescent="0.3">
      <c r="N46" s="105"/>
      <c r="O46" s="105"/>
      <c r="P46" s="105"/>
      <c r="Q46" s="105"/>
      <c r="R46" s="103"/>
      <c r="S46" s="103"/>
      <c r="T46" s="103"/>
      <c r="U46" s="15"/>
      <c r="V46" s="15"/>
      <c r="W46" s="15"/>
    </row>
    <row r="47" spans="1:23" ht="4.8" customHeight="1" x14ac:dyDescent="0.3">
      <c r="N47" s="105"/>
      <c r="O47" s="105"/>
      <c r="P47" s="105"/>
      <c r="Q47" s="105"/>
      <c r="R47" s="103"/>
      <c r="S47" s="103"/>
      <c r="T47" s="103"/>
    </row>
    <row r="48" spans="1:23" ht="27" customHeight="1" x14ac:dyDescent="0.3">
      <c r="B48" s="71" t="s">
        <v>52</v>
      </c>
      <c r="C48" s="16"/>
      <c r="D48" s="16"/>
      <c r="E48" s="16"/>
      <c r="F48" s="16"/>
      <c r="G48" s="71"/>
      <c r="H48" s="71"/>
      <c r="I48" s="71"/>
      <c r="J48" s="71"/>
      <c r="K48" s="191" t="s">
        <v>9</v>
      </c>
      <c r="L48" s="2"/>
      <c r="N48" s="18"/>
    </row>
    <row r="49" spans="1:23" ht="11.25" customHeight="1" x14ac:dyDescent="0.3">
      <c r="B49" s="362" t="s">
        <v>8</v>
      </c>
      <c r="C49" s="362"/>
      <c r="D49" s="362"/>
      <c r="E49" s="16"/>
      <c r="F49" s="16"/>
      <c r="G49" s="71"/>
      <c r="H49" s="71"/>
      <c r="I49" s="355" t="s">
        <v>30</v>
      </c>
      <c r="J49" s="355"/>
      <c r="K49" s="355"/>
      <c r="L49" s="12"/>
      <c r="N49" s="60"/>
      <c r="Q49" s="7"/>
      <c r="T49" s="7"/>
      <c r="W49" s="7"/>
    </row>
    <row r="50" spans="1:23" ht="13.5" customHeight="1" x14ac:dyDescent="0.3">
      <c r="B50" s="362"/>
      <c r="C50" s="362"/>
      <c r="D50" s="362"/>
      <c r="E50" s="16"/>
      <c r="F50" s="16"/>
      <c r="G50" s="71"/>
      <c r="H50" s="71"/>
      <c r="I50" s="355"/>
      <c r="J50" s="355"/>
      <c r="K50" s="355"/>
      <c r="L50" s="12"/>
      <c r="M50" s="19"/>
      <c r="N50" s="60"/>
      <c r="Q50" s="61"/>
      <c r="T50" s="61"/>
      <c r="W50" s="3"/>
    </row>
    <row r="51" spans="1:23" x14ac:dyDescent="0.3">
      <c r="B51" s="14"/>
      <c r="G51" s="113" t="s">
        <v>82</v>
      </c>
      <c r="H51" s="114"/>
      <c r="I51" s="175"/>
      <c r="J51" s="114"/>
      <c r="K51" s="115"/>
      <c r="M51" s="21"/>
      <c r="N51" s="21"/>
      <c r="Q51" s="8"/>
      <c r="T51" s="8"/>
      <c r="W51" s="9"/>
    </row>
    <row r="52" spans="1:23" x14ac:dyDescent="0.3">
      <c r="B52" s="14"/>
      <c r="G52" s="163" t="str">
        <f>"Legal Name: "&amp;[1]General!D$12</f>
        <v xml:space="preserve">Legal Name: </v>
      </c>
      <c r="H52" s="264"/>
      <c r="I52" s="265"/>
      <c r="J52" s="264"/>
      <c r="K52" s="116"/>
      <c r="L52" s="10"/>
      <c r="N52" s="22"/>
      <c r="T52" s="8"/>
      <c r="W52" s="9"/>
    </row>
    <row r="53" spans="1:23" x14ac:dyDescent="0.3">
      <c r="B53" s="13"/>
      <c r="G53" s="164" t="str">
        <f>"DEQ File No: "&amp;[1]General!K$12</f>
        <v xml:space="preserve">DEQ File No: </v>
      </c>
      <c r="H53" s="117"/>
      <c r="I53" s="176"/>
      <c r="J53" s="117"/>
      <c r="K53" s="118"/>
      <c r="L53" s="11"/>
      <c r="N53" s="23"/>
      <c r="Q53" s="4"/>
      <c r="T53" s="4"/>
      <c r="W53" s="7"/>
    </row>
    <row r="54" spans="1:23" ht="7.5" customHeight="1" x14ac:dyDescent="0.3">
      <c r="P54" s="5"/>
      <c r="S54" s="5"/>
      <c r="V54" s="5"/>
    </row>
    <row r="55" spans="1:23" ht="3.75" hidden="1" customHeight="1" x14ac:dyDescent="0.3">
      <c r="A55" s="1"/>
      <c r="B55" s="1"/>
      <c r="C55" s="1"/>
      <c r="D55" s="1"/>
      <c r="E55" s="1"/>
      <c r="F55" s="1"/>
      <c r="G55" s="1"/>
      <c r="H55" s="1"/>
      <c r="I55" s="1"/>
      <c r="J55" s="1"/>
      <c r="K55" s="1"/>
      <c r="L55" s="1"/>
    </row>
    <row r="56" spans="1:23" ht="15" customHeight="1" x14ac:dyDescent="0.3">
      <c r="A56" s="201" t="str">
        <f>'[1]Columbia Slough'!$A$9</f>
        <v xml:space="preserve">Instructions: </v>
      </c>
      <c r="B56" s="198"/>
      <c r="C56" s="198"/>
      <c r="D56" s="198"/>
      <c r="E56" s="198"/>
      <c r="F56" s="198"/>
      <c r="G56" s="198"/>
      <c r="H56" s="198"/>
      <c r="I56" s="198"/>
      <c r="J56" s="198"/>
      <c r="K56" s="198"/>
      <c r="L56" s="199"/>
      <c r="M56" s="266"/>
      <c r="P56" s="5"/>
      <c r="S56" s="5"/>
      <c r="V56" s="6"/>
    </row>
    <row r="57" spans="1:23" ht="77.400000000000006" customHeight="1" x14ac:dyDescent="0.3">
      <c r="A57" s="385" t="str">
        <f>'[1]Columbia Slough'!$A$10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57" s="364">
        <f>'[1]Columbia Slough'!B57</f>
        <v>0</v>
      </c>
      <c r="C57" s="364">
        <f>'[1]Columbia Slough'!C57</f>
        <v>0</v>
      </c>
      <c r="D57" s="364">
        <f>'[1]Columbia Slough'!D57</f>
        <v>0</v>
      </c>
      <c r="E57" s="364">
        <f>'[1]Columbia Slough'!E57</f>
        <v>0</v>
      </c>
      <c r="F57" s="364">
        <f>'[1]Columbia Slough'!F57</f>
        <v>0</v>
      </c>
      <c r="G57" s="364">
        <f>'[1]Columbia Slough'!G57</f>
        <v>0</v>
      </c>
      <c r="H57" s="364">
        <f>'[1]Columbia Slough'!H57</f>
        <v>0</v>
      </c>
      <c r="I57" s="364">
        <f>'[1]Columbia Slough'!I57</f>
        <v>0</v>
      </c>
      <c r="J57" s="364">
        <f>'[1]Columbia Slough'!J57</f>
        <v>0</v>
      </c>
      <c r="K57" s="364">
        <f>'[1]Columbia Slough'!K57</f>
        <v>0</v>
      </c>
      <c r="L57" s="200"/>
      <c r="M57" s="266"/>
    </row>
    <row r="58" spans="1:23" ht="14.25" customHeight="1" x14ac:dyDescent="0.3">
      <c r="A58" s="392" t="s">
        <v>127</v>
      </c>
      <c r="B58" s="393"/>
      <c r="C58" s="393"/>
      <c r="D58" s="393"/>
      <c r="E58" s="393"/>
      <c r="F58" s="393"/>
      <c r="G58" s="393"/>
      <c r="H58" s="393"/>
      <c r="I58" s="393"/>
      <c r="J58" s="393"/>
      <c r="K58" s="393"/>
      <c r="L58" s="394"/>
    </row>
    <row r="59" spans="1:23" x14ac:dyDescent="0.3">
      <c r="A59" s="395"/>
      <c r="B59" s="396"/>
      <c r="C59" s="396"/>
      <c r="D59" s="396"/>
      <c r="E59" s="396"/>
      <c r="F59" s="396"/>
      <c r="G59" s="396"/>
      <c r="H59" s="396"/>
      <c r="I59" s="396"/>
      <c r="J59" s="396"/>
      <c r="K59" s="396"/>
      <c r="L59" s="397"/>
    </row>
    <row r="60" spans="1:23" ht="39" customHeight="1" x14ac:dyDescent="0.3">
      <c r="A60" s="402" t="s">
        <v>68</v>
      </c>
      <c r="B60" s="400" t="s">
        <v>19</v>
      </c>
      <c r="C60" s="109" t="s">
        <v>20</v>
      </c>
      <c r="D60" s="259" t="s">
        <v>31</v>
      </c>
      <c r="E60" s="259" t="s">
        <v>32</v>
      </c>
      <c r="F60" s="259" t="s">
        <v>33</v>
      </c>
      <c r="G60" s="259" t="s">
        <v>21</v>
      </c>
      <c r="H60" s="259" t="s">
        <v>198</v>
      </c>
      <c r="I60" s="259" t="s">
        <v>121</v>
      </c>
      <c r="J60" s="408"/>
      <c r="K60" s="409"/>
      <c r="L60" s="410"/>
    </row>
    <row r="61" spans="1:23" ht="24" customHeight="1" x14ac:dyDescent="0.3">
      <c r="A61" s="403"/>
      <c r="B61" s="401"/>
      <c r="C61" s="110" t="s">
        <v>22</v>
      </c>
      <c r="D61" s="110" t="s">
        <v>23</v>
      </c>
      <c r="E61" s="110" t="s">
        <v>23</v>
      </c>
      <c r="F61" s="110" t="s">
        <v>23</v>
      </c>
      <c r="G61" s="110" t="s">
        <v>23</v>
      </c>
      <c r="H61" s="321" t="s">
        <v>199</v>
      </c>
      <c r="I61" s="260" t="s">
        <v>23</v>
      </c>
      <c r="J61" s="96"/>
      <c r="K61" s="281"/>
      <c r="L61" s="97"/>
      <c r="M61" s="16" t="s">
        <v>38</v>
      </c>
    </row>
    <row r="62" spans="1:23" s="16" customFormat="1" ht="13.8" x14ac:dyDescent="0.25">
      <c r="A62" s="125"/>
      <c r="B62" s="126"/>
      <c r="C62" s="344"/>
      <c r="D62" s="268"/>
      <c r="E62" s="268"/>
      <c r="F62" s="268"/>
      <c r="G62" s="268"/>
      <c r="H62" s="268"/>
      <c r="I62" s="268"/>
      <c r="J62" s="98"/>
      <c r="K62" s="282"/>
      <c r="L62" s="99"/>
      <c r="M62" s="269" t="str">
        <f t="shared" ref="M62:Q67" si="20">IF(ISBLANK(D62),"",IF(ISNUMBER(D62),D62,IF(LEFT(D62,2)="NS","",IF(LEFT(D62,3)="ND(",VALUE(MID(D62,4,LEN(D62)-4))/2,IF(LEFT(D62,3)="ND ",VALUE(MID(D62,5,LEN(D62)-5)/2),IF(D62="No Discharge","",IF(D62="W","W","ERROR")))))))</f>
        <v/>
      </c>
      <c r="N62" s="269" t="str">
        <f t="shared" si="20"/>
        <v/>
      </c>
      <c r="O62" s="269" t="str">
        <f t="shared" si="20"/>
        <v/>
      </c>
      <c r="P62" s="269" t="str">
        <f t="shared" si="20"/>
        <v/>
      </c>
      <c r="Q62" s="269" t="str">
        <f t="shared" si="20"/>
        <v/>
      </c>
      <c r="R62" s="269" t="str">
        <f t="shared" ref="R62:R67" si="21">IF(ISBLANK(I62),"",IF(ISNUMBER(I62),I62,IF(LEFT(I62,2)="NS","",IF(LEFT(I62,3)="ND(",VALUE(MID(I62,4,LEN(I62)-4))/2,IF(LEFT(I62,3)="ND ",VALUE(MID(I62,5,LEN(I62)-5)/2),IF(I62="No Discharge","",IF(LEFT(I62,1)="&lt;",VALUE(MID(I62,2,LEN(I62)-1)),IF(LEFT(I62,1)="&gt;",VALUE(MID(I62,2,LEN(I62)-1)),IF(I62="W","W","ERROR")))))))))</f>
        <v/>
      </c>
      <c r="S62" s="269" t="str">
        <f t="shared" ref="S62:T67" si="22">IF(ISBLANK(J62),"",IF(ISNUMBER(J62),J62,IF(LEFT(J62,2)="NS","",IF(LEFT(J62,3)="ND(",VALUE(MID(J62,4,LEN(J62)-4))/2,IF(LEFT(J62,3)="ND ",VALUE(MID(J62,5,LEN(J62)-5)/2),IF(J62="No Discharge","",IF(J62="W","W","ERROR")))))))</f>
        <v/>
      </c>
      <c r="T62" s="269" t="str">
        <f t="shared" si="22"/>
        <v/>
      </c>
    </row>
    <row r="63" spans="1:23" s="16" customFormat="1" ht="13.8" x14ac:dyDescent="0.25">
      <c r="A63" s="270" t="str">
        <f>IF(B63="","",A$62)</f>
        <v/>
      </c>
      <c r="B63" s="126"/>
      <c r="C63" s="344"/>
      <c r="D63" s="268"/>
      <c r="E63" s="268"/>
      <c r="F63" s="268"/>
      <c r="G63" s="268"/>
      <c r="H63" s="268"/>
      <c r="I63" s="268"/>
      <c r="J63" s="98"/>
      <c r="K63" s="282"/>
      <c r="L63" s="99"/>
      <c r="M63" s="269" t="str">
        <f t="shared" si="20"/>
        <v/>
      </c>
      <c r="N63" s="269" t="str">
        <f t="shared" si="20"/>
        <v/>
      </c>
      <c r="O63" s="269" t="str">
        <f t="shared" si="20"/>
        <v/>
      </c>
      <c r="P63" s="269" t="str">
        <f t="shared" si="20"/>
        <v/>
      </c>
      <c r="Q63" s="269" t="str">
        <f t="shared" si="20"/>
        <v/>
      </c>
      <c r="R63" s="269" t="str">
        <f t="shared" si="21"/>
        <v/>
      </c>
      <c r="S63" s="269" t="str">
        <f t="shared" si="22"/>
        <v/>
      </c>
      <c r="T63" s="269" t="str">
        <f t="shared" si="22"/>
        <v/>
      </c>
    </row>
    <row r="64" spans="1:23" s="16" customFormat="1" ht="13.8" x14ac:dyDescent="0.25">
      <c r="A64" s="270" t="str">
        <f>IF(B64="","",A$62)</f>
        <v/>
      </c>
      <c r="B64" s="126"/>
      <c r="C64" s="344"/>
      <c r="D64" s="268"/>
      <c r="E64" s="268"/>
      <c r="F64" s="268"/>
      <c r="G64" s="268"/>
      <c r="H64" s="268"/>
      <c r="I64" s="268"/>
      <c r="J64" s="98"/>
      <c r="K64" s="282"/>
      <c r="L64" s="99"/>
      <c r="M64" s="269" t="str">
        <f t="shared" si="20"/>
        <v/>
      </c>
      <c r="N64" s="269" t="str">
        <f t="shared" si="20"/>
        <v/>
      </c>
      <c r="O64" s="269" t="str">
        <f t="shared" si="20"/>
        <v/>
      </c>
      <c r="P64" s="269" t="str">
        <f t="shared" si="20"/>
        <v/>
      </c>
      <c r="Q64" s="269" t="str">
        <f t="shared" si="20"/>
        <v/>
      </c>
      <c r="R64" s="269" t="str">
        <f t="shared" si="21"/>
        <v/>
      </c>
      <c r="S64" s="269" t="str">
        <f t="shared" si="22"/>
        <v/>
      </c>
      <c r="T64" s="269" t="str">
        <f t="shared" si="22"/>
        <v/>
      </c>
    </row>
    <row r="65" spans="1:20" s="16" customFormat="1" ht="13.8" x14ac:dyDescent="0.25">
      <c r="A65" s="270" t="str">
        <f>IF(B65="","",A$62)</f>
        <v/>
      </c>
      <c r="B65" s="126"/>
      <c r="C65" s="344"/>
      <c r="D65" s="268"/>
      <c r="E65" s="268"/>
      <c r="F65" s="268"/>
      <c r="G65" s="268"/>
      <c r="H65" s="268"/>
      <c r="I65" s="268"/>
      <c r="J65" s="98"/>
      <c r="K65" s="282"/>
      <c r="L65" s="99"/>
      <c r="M65" s="269" t="str">
        <f t="shared" si="20"/>
        <v/>
      </c>
      <c r="N65" s="269" t="str">
        <f t="shared" si="20"/>
        <v/>
      </c>
      <c r="O65" s="269" t="str">
        <f t="shared" si="20"/>
        <v/>
      </c>
      <c r="P65" s="269" t="str">
        <f t="shared" si="20"/>
        <v/>
      </c>
      <c r="Q65" s="269" t="str">
        <f t="shared" si="20"/>
        <v/>
      </c>
      <c r="R65" s="269" t="str">
        <f t="shared" si="21"/>
        <v/>
      </c>
      <c r="S65" s="269" t="str">
        <f t="shared" si="22"/>
        <v/>
      </c>
      <c r="T65" s="269" t="str">
        <f t="shared" si="22"/>
        <v/>
      </c>
    </row>
    <row r="66" spans="1:20" s="16" customFormat="1" ht="13.8" x14ac:dyDescent="0.25">
      <c r="A66" s="270" t="str">
        <f>IF(B66="","",A$62)</f>
        <v/>
      </c>
      <c r="B66" s="126"/>
      <c r="C66" s="344"/>
      <c r="D66" s="268"/>
      <c r="E66" s="268"/>
      <c r="F66" s="268"/>
      <c r="G66" s="268"/>
      <c r="H66" s="268"/>
      <c r="I66" s="268"/>
      <c r="J66" s="98"/>
      <c r="K66" s="282"/>
      <c r="L66" s="99"/>
      <c r="M66" s="269" t="str">
        <f t="shared" si="20"/>
        <v/>
      </c>
      <c r="N66" s="269" t="str">
        <f t="shared" si="20"/>
        <v/>
      </c>
      <c r="O66" s="269" t="str">
        <f t="shared" si="20"/>
        <v/>
      </c>
      <c r="P66" s="269" t="str">
        <f t="shared" si="20"/>
        <v/>
      </c>
      <c r="Q66" s="269" t="str">
        <f t="shared" si="20"/>
        <v/>
      </c>
      <c r="R66" s="269" t="str">
        <f t="shared" si="21"/>
        <v/>
      </c>
      <c r="S66" s="269" t="str">
        <f t="shared" si="22"/>
        <v/>
      </c>
      <c r="T66" s="269" t="str">
        <f t="shared" si="22"/>
        <v/>
      </c>
    </row>
    <row r="67" spans="1:20" s="16" customFormat="1" ht="13.8" x14ac:dyDescent="0.25">
      <c r="A67" s="270" t="str">
        <f>IF(B67="","",A$62)</f>
        <v/>
      </c>
      <c r="B67" s="126"/>
      <c r="C67" s="344"/>
      <c r="D67" s="268"/>
      <c r="E67" s="268"/>
      <c r="F67" s="268"/>
      <c r="G67" s="268"/>
      <c r="H67" s="268"/>
      <c r="I67" s="268"/>
      <c r="J67" s="98"/>
      <c r="K67" s="282"/>
      <c r="L67" s="99"/>
      <c r="M67" s="269" t="str">
        <f t="shared" si="20"/>
        <v/>
      </c>
      <c r="N67" s="269" t="str">
        <f t="shared" si="20"/>
        <v/>
      </c>
      <c r="O67" s="269" t="str">
        <f t="shared" si="20"/>
        <v/>
      </c>
      <c r="P67" s="269" t="str">
        <f t="shared" si="20"/>
        <v/>
      </c>
      <c r="Q67" s="269" t="str">
        <f t="shared" si="20"/>
        <v/>
      </c>
      <c r="R67" s="269" t="str">
        <f t="shared" si="21"/>
        <v/>
      </c>
      <c r="S67" s="269" t="str">
        <f t="shared" si="22"/>
        <v/>
      </c>
      <c r="T67" s="269" t="str">
        <f t="shared" si="22"/>
        <v/>
      </c>
    </row>
    <row r="68" spans="1:20" x14ac:dyDescent="0.3">
      <c r="A68" s="386" t="s">
        <v>24</v>
      </c>
      <c r="B68" s="387"/>
      <c r="C68" s="195"/>
      <c r="D68" s="128" t="str">
        <f t="shared" ref="D68:I68" si="23">IFERROR(M68,"")</f>
        <v/>
      </c>
      <c r="E68" s="128" t="str">
        <f t="shared" si="23"/>
        <v/>
      </c>
      <c r="F68" s="128" t="str">
        <f t="shared" si="23"/>
        <v/>
      </c>
      <c r="G68" s="127" t="str">
        <f t="shared" si="23"/>
        <v/>
      </c>
      <c r="H68" s="129" t="str">
        <f t="shared" si="23"/>
        <v/>
      </c>
      <c r="I68" s="127" t="str">
        <f t="shared" si="23"/>
        <v/>
      </c>
      <c r="J68" s="100"/>
      <c r="K68" s="283"/>
      <c r="L68" s="101"/>
      <c r="M68" s="272" t="str">
        <f t="shared" ref="M68:T68" si="24">IF(M62="ERROR","ERROR",IF(M63="ERROR","ERROR",IF(M64="ERROR","ERROR",IF(M65="ERROR","ERROR",IF(M66="ERROR","ERROR",IF(M67="ERROR","ERROR",IF(M62="W","W",IF(M63="W","W",IF(M64="W","W",IF(M65="W","W",IF(M66="W","W",IF(M67="W","W",IF(ISBLANK(D62),IF(ISBLANK(D63),IF(ISBLANK(D64),IF(ISBLANK(D65),IF(ISBLANK(D66),IF(ISBLANK(D67),"",GEOMEAN(M62:M67)),GEOMEAN(M62:M67)),GEOMEAN(M62:M67)),GEOMEAN(M62:M67)),GEOMEAN(M62:M67)),GEOMEAN(M62:M67))))))))))))))</f>
        <v/>
      </c>
      <c r="N68" s="272" t="str">
        <f t="shared" si="24"/>
        <v/>
      </c>
      <c r="O68" s="273" t="str">
        <f t="shared" si="24"/>
        <v/>
      </c>
      <c r="P68" s="273" t="str">
        <f t="shared" si="24"/>
        <v/>
      </c>
      <c r="Q68" s="273" t="str">
        <f t="shared" si="24"/>
        <v/>
      </c>
      <c r="R68" s="272" t="str">
        <f t="shared" si="24"/>
        <v/>
      </c>
      <c r="S68" s="273" t="str">
        <f t="shared" si="24"/>
        <v/>
      </c>
      <c r="T68" s="273" t="str">
        <f t="shared" si="24"/>
        <v/>
      </c>
    </row>
    <row r="69" spans="1:20" s="16" customFormat="1" ht="13.8" x14ac:dyDescent="0.25">
      <c r="A69" s="125"/>
      <c r="B69" s="126"/>
      <c r="C69" s="344"/>
      <c r="D69" s="268"/>
      <c r="E69" s="268"/>
      <c r="F69" s="268"/>
      <c r="G69" s="268"/>
      <c r="H69" s="268"/>
      <c r="I69" s="268"/>
      <c r="J69" s="98"/>
      <c r="K69" s="282"/>
      <c r="L69" s="99"/>
      <c r="M69" s="269" t="str">
        <f t="shared" ref="M69:Q74" si="25">IF(ISBLANK(D69),"",IF(ISNUMBER(D69),D69,IF(LEFT(D69,2)="NS","",IF(LEFT(D69,3)="ND(",VALUE(MID(D69,4,LEN(D69)-4))/2,IF(LEFT(D69,3)="ND ",VALUE(MID(D69,5,LEN(D69)-5)/2),IF(D69="No Discharge","",IF(D69="W","W","ERROR")))))))</f>
        <v/>
      </c>
      <c r="N69" s="269" t="str">
        <f t="shared" si="25"/>
        <v/>
      </c>
      <c r="O69" s="269" t="str">
        <f t="shared" si="25"/>
        <v/>
      </c>
      <c r="P69" s="269" t="str">
        <f t="shared" si="25"/>
        <v/>
      </c>
      <c r="Q69" s="269" t="str">
        <f t="shared" si="25"/>
        <v/>
      </c>
      <c r="R69" s="269" t="str">
        <f t="shared" ref="R69:R74" si="26">IF(ISBLANK(I69),"",IF(ISNUMBER(I69),I69,IF(LEFT(I69,2)="NS","",IF(LEFT(I69,3)="ND(",VALUE(MID(I69,4,LEN(I69)-4))/2,IF(LEFT(I69,3)="ND ",VALUE(MID(I69,5,LEN(I69)-5)/2),IF(I69="No Discharge","",IF(LEFT(I69,1)="&lt;",VALUE(MID(I69,2,LEN(I69)-1)),IF(LEFT(I69,1)="&gt;",VALUE(MID(I69,2,LEN(I69)-1)),IF(I69="W","W","ERROR")))))))))</f>
        <v/>
      </c>
      <c r="S69" s="269" t="str">
        <f t="shared" ref="S69:T74" si="27">IF(ISBLANK(J69),"",IF(ISNUMBER(J69),J69,IF(LEFT(J69,2)="NS","",IF(LEFT(J69,3)="ND(",VALUE(MID(J69,4,LEN(J69)-4))/2,IF(LEFT(J69,3)="ND ",VALUE(MID(J69,5,LEN(J69)-5)/2),IF(J69="No Discharge","",IF(J69="W","W","ERROR")))))))</f>
        <v/>
      </c>
      <c r="T69" s="269" t="str">
        <f t="shared" si="27"/>
        <v/>
      </c>
    </row>
    <row r="70" spans="1:20" s="16" customFormat="1" ht="13.8" x14ac:dyDescent="0.25">
      <c r="A70" s="270" t="str">
        <f>IF(B70="","",A$69)</f>
        <v/>
      </c>
      <c r="B70" s="126"/>
      <c r="C70" s="344"/>
      <c r="D70" s="268"/>
      <c r="E70" s="268"/>
      <c r="F70" s="268"/>
      <c r="G70" s="268"/>
      <c r="H70" s="268"/>
      <c r="I70" s="268"/>
      <c r="J70" s="98"/>
      <c r="K70" s="282"/>
      <c r="L70" s="99"/>
      <c r="M70" s="269" t="str">
        <f t="shared" si="25"/>
        <v/>
      </c>
      <c r="N70" s="269" t="str">
        <f t="shared" si="25"/>
        <v/>
      </c>
      <c r="O70" s="269" t="str">
        <f t="shared" si="25"/>
        <v/>
      </c>
      <c r="P70" s="269" t="str">
        <f t="shared" si="25"/>
        <v/>
      </c>
      <c r="Q70" s="269" t="str">
        <f t="shared" si="25"/>
        <v/>
      </c>
      <c r="R70" s="269" t="str">
        <f t="shared" si="26"/>
        <v/>
      </c>
      <c r="S70" s="269" t="str">
        <f t="shared" si="27"/>
        <v/>
      </c>
      <c r="T70" s="269" t="str">
        <f t="shared" si="27"/>
        <v/>
      </c>
    </row>
    <row r="71" spans="1:20" s="16" customFormat="1" ht="13.8" x14ac:dyDescent="0.25">
      <c r="A71" s="270" t="str">
        <f t="shared" ref="A71:A74" si="28">IF(B71="","",A$69)</f>
        <v/>
      </c>
      <c r="B71" s="126"/>
      <c r="C71" s="344"/>
      <c r="D71" s="268"/>
      <c r="E71" s="268"/>
      <c r="F71" s="268"/>
      <c r="G71" s="268"/>
      <c r="H71" s="268"/>
      <c r="I71" s="268"/>
      <c r="J71" s="98"/>
      <c r="K71" s="282"/>
      <c r="L71" s="99"/>
      <c r="M71" s="269" t="str">
        <f t="shared" si="25"/>
        <v/>
      </c>
      <c r="N71" s="269" t="str">
        <f t="shared" si="25"/>
        <v/>
      </c>
      <c r="O71" s="269" t="str">
        <f t="shared" si="25"/>
        <v/>
      </c>
      <c r="P71" s="269" t="str">
        <f t="shared" si="25"/>
        <v/>
      </c>
      <c r="Q71" s="269" t="str">
        <f t="shared" si="25"/>
        <v/>
      </c>
      <c r="R71" s="269" t="str">
        <f t="shared" si="26"/>
        <v/>
      </c>
      <c r="S71" s="269" t="str">
        <f t="shared" si="27"/>
        <v/>
      </c>
      <c r="T71" s="269" t="str">
        <f t="shared" si="27"/>
        <v/>
      </c>
    </row>
    <row r="72" spans="1:20" s="16" customFormat="1" ht="13.8" x14ac:dyDescent="0.25">
      <c r="A72" s="270" t="str">
        <f t="shared" si="28"/>
        <v/>
      </c>
      <c r="B72" s="126"/>
      <c r="C72" s="344"/>
      <c r="D72" s="268"/>
      <c r="E72" s="268"/>
      <c r="F72" s="268"/>
      <c r="G72" s="268"/>
      <c r="H72" s="268"/>
      <c r="I72" s="268"/>
      <c r="J72" s="98"/>
      <c r="K72" s="282"/>
      <c r="L72" s="99"/>
      <c r="M72" s="269" t="str">
        <f t="shared" si="25"/>
        <v/>
      </c>
      <c r="N72" s="269" t="str">
        <f t="shared" si="25"/>
        <v/>
      </c>
      <c r="O72" s="269" t="str">
        <f t="shared" si="25"/>
        <v/>
      </c>
      <c r="P72" s="269" t="str">
        <f t="shared" si="25"/>
        <v/>
      </c>
      <c r="Q72" s="269" t="str">
        <f t="shared" si="25"/>
        <v/>
      </c>
      <c r="R72" s="269" t="str">
        <f t="shared" si="26"/>
        <v/>
      </c>
      <c r="S72" s="269" t="str">
        <f t="shared" si="27"/>
        <v/>
      </c>
      <c r="T72" s="269" t="str">
        <f t="shared" si="27"/>
        <v/>
      </c>
    </row>
    <row r="73" spans="1:20" s="16" customFormat="1" ht="13.8" x14ac:dyDescent="0.25">
      <c r="A73" s="270" t="str">
        <f t="shared" si="28"/>
        <v/>
      </c>
      <c r="B73" s="126"/>
      <c r="C73" s="344"/>
      <c r="D73" s="268"/>
      <c r="E73" s="268"/>
      <c r="F73" s="268"/>
      <c r="G73" s="268"/>
      <c r="H73" s="268"/>
      <c r="I73" s="268"/>
      <c r="J73" s="98"/>
      <c r="K73" s="282"/>
      <c r="L73" s="99"/>
      <c r="M73" s="269" t="str">
        <f t="shared" si="25"/>
        <v/>
      </c>
      <c r="N73" s="269" t="str">
        <f t="shared" si="25"/>
        <v/>
      </c>
      <c r="O73" s="269" t="str">
        <f t="shared" si="25"/>
        <v/>
      </c>
      <c r="P73" s="269" t="str">
        <f t="shared" si="25"/>
        <v/>
      </c>
      <c r="Q73" s="269" t="str">
        <f t="shared" si="25"/>
        <v/>
      </c>
      <c r="R73" s="269" t="str">
        <f t="shared" si="26"/>
        <v/>
      </c>
      <c r="S73" s="269" t="str">
        <f t="shared" si="27"/>
        <v/>
      </c>
      <c r="T73" s="269" t="str">
        <f t="shared" si="27"/>
        <v/>
      </c>
    </row>
    <row r="74" spans="1:20" s="16" customFormat="1" ht="13.8" x14ac:dyDescent="0.25">
      <c r="A74" s="270" t="str">
        <f t="shared" si="28"/>
        <v/>
      </c>
      <c r="B74" s="126"/>
      <c r="C74" s="344"/>
      <c r="D74" s="268"/>
      <c r="E74" s="268"/>
      <c r="F74" s="268"/>
      <c r="G74" s="268"/>
      <c r="H74" s="268"/>
      <c r="I74" s="268"/>
      <c r="J74" s="98"/>
      <c r="K74" s="282"/>
      <c r="L74" s="99"/>
      <c r="M74" s="269" t="str">
        <f t="shared" si="25"/>
        <v/>
      </c>
      <c r="N74" s="269" t="str">
        <f t="shared" si="25"/>
        <v/>
      </c>
      <c r="O74" s="269" t="str">
        <f t="shared" si="25"/>
        <v/>
      </c>
      <c r="P74" s="269" t="str">
        <f t="shared" si="25"/>
        <v/>
      </c>
      <c r="Q74" s="269" t="str">
        <f t="shared" si="25"/>
        <v/>
      </c>
      <c r="R74" s="269" t="str">
        <f t="shared" si="26"/>
        <v/>
      </c>
      <c r="S74" s="269" t="str">
        <f t="shared" si="27"/>
        <v/>
      </c>
      <c r="T74" s="269" t="str">
        <f t="shared" si="27"/>
        <v/>
      </c>
    </row>
    <row r="75" spans="1:20" x14ac:dyDescent="0.3">
      <c r="A75" s="386" t="s">
        <v>24</v>
      </c>
      <c r="B75" s="387"/>
      <c r="C75" s="195"/>
      <c r="D75" s="128" t="str">
        <f t="shared" ref="D75:I75" si="29">IFERROR(M75,"")</f>
        <v/>
      </c>
      <c r="E75" s="128" t="str">
        <f t="shared" si="29"/>
        <v/>
      </c>
      <c r="F75" s="128" t="str">
        <f t="shared" si="29"/>
        <v/>
      </c>
      <c r="G75" s="127" t="str">
        <f t="shared" si="29"/>
        <v/>
      </c>
      <c r="H75" s="129" t="str">
        <f t="shared" si="29"/>
        <v/>
      </c>
      <c r="I75" s="127" t="str">
        <f t="shared" si="29"/>
        <v/>
      </c>
      <c r="J75" s="100"/>
      <c r="K75" s="283"/>
      <c r="L75" s="101"/>
      <c r="M75" s="272" t="str">
        <f t="shared" ref="M75:T75" si="30">IF(M69="ERROR","ERROR",IF(M70="ERROR","ERROR",IF(M71="ERROR","ERROR",IF(M72="ERROR","ERROR",IF(M73="ERROR","ERROR",IF(M74="ERROR","ERROR",IF(M69="W","W",IF(M70="W","W",IF(M71="W","W",IF(M72="W","W",IF(M73="W","W",IF(M74="W","W",IF(ISBLANK(D69),IF(ISBLANK(D70),IF(ISBLANK(D71),IF(ISBLANK(D72),IF(ISBLANK(D73),IF(ISBLANK(D74),"",GEOMEAN(M69:M74)),GEOMEAN(M69:M74)),GEOMEAN(M69:M74)),GEOMEAN(M69:M74)),GEOMEAN(M69:M74)),GEOMEAN(M69:M74))))))))))))))</f>
        <v/>
      </c>
      <c r="N75" s="272" t="str">
        <f t="shared" si="30"/>
        <v/>
      </c>
      <c r="O75" s="273" t="str">
        <f t="shared" si="30"/>
        <v/>
      </c>
      <c r="P75" s="273" t="str">
        <f t="shared" si="30"/>
        <v/>
      </c>
      <c r="Q75" s="273" t="str">
        <f t="shared" si="30"/>
        <v/>
      </c>
      <c r="R75" s="272" t="str">
        <f t="shared" si="30"/>
        <v/>
      </c>
      <c r="S75" s="273" t="str">
        <f t="shared" si="30"/>
        <v/>
      </c>
      <c r="T75" s="273" t="str">
        <f t="shared" si="30"/>
        <v/>
      </c>
    </row>
    <row r="76" spans="1:20" s="16" customFormat="1" ht="13.8" x14ac:dyDescent="0.25">
      <c r="A76" s="125"/>
      <c r="B76" s="126"/>
      <c r="C76" s="344"/>
      <c r="D76" s="268"/>
      <c r="E76" s="268"/>
      <c r="F76" s="268"/>
      <c r="G76" s="268"/>
      <c r="H76" s="268"/>
      <c r="I76" s="268"/>
      <c r="J76" s="98"/>
      <c r="K76" s="282"/>
      <c r="L76" s="99"/>
      <c r="M76" s="269" t="str">
        <f t="shared" ref="M76:Q81" si="31">IF(ISBLANK(D76),"",IF(ISNUMBER(D76),D76,IF(LEFT(D76,2)="NS","",IF(LEFT(D76,3)="ND(",VALUE(MID(D76,4,LEN(D76)-4))/2,IF(LEFT(D76,3)="ND ",VALUE(MID(D76,5,LEN(D76)-5)/2),IF(D76="No Discharge","",IF(D76="W","W","ERROR")))))))</f>
        <v/>
      </c>
      <c r="N76" s="269" t="str">
        <f t="shared" si="31"/>
        <v/>
      </c>
      <c r="O76" s="269" t="str">
        <f t="shared" si="31"/>
        <v/>
      </c>
      <c r="P76" s="269" t="str">
        <f t="shared" si="31"/>
        <v/>
      </c>
      <c r="Q76" s="269" t="str">
        <f t="shared" si="31"/>
        <v/>
      </c>
      <c r="R76" s="269" t="str">
        <f t="shared" ref="R76:R81" si="32">IF(ISBLANK(I76),"",IF(ISNUMBER(I76),I76,IF(LEFT(I76,2)="NS","",IF(LEFT(I76,3)="ND(",VALUE(MID(I76,4,LEN(I76)-4))/2,IF(LEFT(I76,3)="ND ",VALUE(MID(I76,5,LEN(I76)-5)/2),IF(I76="No Discharge","",IF(LEFT(I76,1)="&lt;",VALUE(MID(I76,2,LEN(I76)-1)),IF(LEFT(I76,1)="&gt;",VALUE(MID(I76,2,LEN(I76)-1)),IF(I76="W","W","ERROR")))))))))</f>
        <v/>
      </c>
      <c r="S76" s="269" t="str">
        <f t="shared" ref="S76:T81" si="33">IF(ISBLANK(J76),"",IF(ISNUMBER(J76),J76,IF(LEFT(J76,2)="NS","",IF(LEFT(J76,3)="ND(",VALUE(MID(J76,4,LEN(J76)-4))/2,IF(LEFT(J76,3)="ND ",VALUE(MID(J76,5,LEN(J76)-5)/2),IF(J76="No Discharge","",IF(J76="W","W","ERROR")))))))</f>
        <v/>
      </c>
      <c r="T76" s="269" t="str">
        <f t="shared" si="33"/>
        <v/>
      </c>
    </row>
    <row r="77" spans="1:20" s="16" customFormat="1" ht="13.8" x14ac:dyDescent="0.25">
      <c r="A77" s="270" t="str">
        <f>IF(B77="","",A$76)</f>
        <v/>
      </c>
      <c r="B77" s="126"/>
      <c r="C77" s="344"/>
      <c r="D77" s="268"/>
      <c r="E77" s="268"/>
      <c r="F77" s="268"/>
      <c r="G77" s="268"/>
      <c r="H77" s="268"/>
      <c r="I77" s="268"/>
      <c r="J77" s="98"/>
      <c r="K77" s="282"/>
      <c r="L77" s="99"/>
      <c r="M77" s="269" t="str">
        <f t="shared" si="31"/>
        <v/>
      </c>
      <c r="N77" s="269" t="str">
        <f t="shared" si="31"/>
        <v/>
      </c>
      <c r="O77" s="269" t="str">
        <f t="shared" si="31"/>
        <v/>
      </c>
      <c r="P77" s="269" t="str">
        <f t="shared" si="31"/>
        <v/>
      </c>
      <c r="Q77" s="269" t="str">
        <f t="shared" si="31"/>
        <v/>
      </c>
      <c r="R77" s="269" t="str">
        <f t="shared" si="32"/>
        <v/>
      </c>
      <c r="S77" s="269" t="str">
        <f t="shared" si="33"/>
        <v/>
      </c>
      <c r="T77" s="269" t="str">
        <f t="shared" si="33"/>
        <v/>
      </c>
    </row>
    <row r="78" spans="1:20" s="16" customFormat="1" ht="13.8" x14ac:dyDescent="0.25">
      <c r="A78" s="270" t="str">
        <f t="shared" ref="A78:A81" si="34">IF(B78="","",A$76)</f>
        <v/>
      </c>
      <c r="B78" s="126"/>
      <c r="C78" s="344"/>
      <c r="D78" s="268"/>
      <c r="E78" s="268"/>
      <c r="F78" s="268"/>
      <c r="G78" s="268"/>
      <c r="H78" s="268"/>
      <c r="I78" s="268"/>
      <c r="J78" s="98"/>
      <c r="K78" s="282"/>
      <c r="L78" s="99"/>
      <c r="M78" s="269" t="str">
        <f t="shared" si="31"/>
        <v/>
      </c>
      <c r="N78" s="269" t="str">
        <f t="shared" si="31"/>
        <v/>
      </c>
      <c r="O78" s="269" t="str">
        <f t="shared" si="31"/>
        <v/>
      </c>
      <c r="P78" s="269" t="str">
        <f t="shared" si="31"/>
        <v/>
      </c>
      <c r="Q78" s="269" t="str">
        <f t="shared" si="31"/>
        <v/>
      </c>
      <c r="R78" s="269" t="str">
        <f t="shared" si="32"/>
        <v/>
      </c>
      <c r="S78" s="269" t="str">
        <f t="shared" si="33"/>
        <v/>
      </c>
      <c r="T78" s="269" t="str">
        <f t="shared" si="33"/>
        <v/>
      </c>
    </row>
    <row r="79" spans="1:20" s="16" customFormat="1" ht="13.8" x14ac:dyDescent="0.25">
      <c r="A79" s="270" t="str">
        <f t="shared" si="34"/>
        <v/>
      </c>
      <c r="B79" s="126"/>
      <c r="C79" s="344"/>
      <c r="D79" s="268"/>
      <c r="E79" s="268"/>
      <c r="F79" s="268"/>
      <c r="G79" s="268"/>
      <c r="H79" s="268"/>
      <c r="I79" s="268"/>
      <c r="J79" s="98"/>
      <c r="K79" s="282"/>
      <c r="L79" s="99"/>
      <c r="M79" s="269" t="str">
        <f t="shared" si="31"/>
        <v/>
      </c>
      <c r="N79" s="269" t="str">
        <f t="shared" si="31"/>
        <v/>
      </c>
      <c r="O79" s="269" t="str">
        <f t="shared" si="31"/>
        <v/>
      </c>
      <c r="P79" s="269" t="str">
        <f t="shared" si="31"/>
        <v/>
      </c>
      <c r="Q79" s="269" t="str">
        <f t="shared" si="31"/>
        <v/>
      </c>
      <c r="R79" s="269" t="str">
        <f t="shared" si="32"/>
        <v/>
      </c>
      <c r="S79" s="269" t="str">
        <f t="shared" si="33"/>
        <v/>
      </c>
      <c r="T79" s="269" t="str">
        <f t="shared" si="33"/>
        <v/>
      </c>
    </row>
    <row r="80" spans="1:20" s="16" customFormat="1" ht="13.8" x14ac:dyDescent="0.25">
      <c r="A80" s="270" t="str">
        <f t="shared" si="34"/>
        <v/>
      </c>
      <c r="B80" s="126"/>
      <c r="C80" s="344"/>
      <c r="D80" s="268"/>
      <c r="E80" s="268"/>
      <c r="F80" s="268"/>
      <c r="G80" s="268"/>
      <c r="H80" s="268"/>
      <c r="I80" s="268"/>
      <c r="J80" s="98"/>
      <c r="K80" s="282"/>
      <c r="L80" s="99"/>
      <c r="M80" s="269" t="str">
        <f t="shared" si="31"/>
        <v/>
      </c>
      <c r="N80" s="269" t="str">
        <f t="shared" si="31"/>
        <v/>
      </c>
      <c r="O80" s="269" t="str">
        <f t="shared" si="31"/>
        <v/>
      </c>
      <c r="P80" s="269" t="str">
        <f t="shared" si="31"/>
        <v/>
      </c>
      <c r="Q80" s="269" t="str">
        <f t="shared" si="31"/>
        <v/>
      </c>
      <c r="R80" s="269" t="str">
        <f t="shared" si="32"/>
        <v/>
      </c>
      <c r="S80" s="269" t="str">
        <f t="shared" si="33"/>
        <v/>
      </c>
      <c r="T80" s="269" t="str">
        <f t="shared" si="33"/>
        <v/>
      </c>
    </row>
    <row r="81" spans="1:23" s="16" customFormat="1" ht="13.8" x14ac:dyDescent="0.25">
      <c r="A81" s="270" t="str">
        <f t="shared" si="34"/>
        <v/>
      </c>
      <c r="B81" s="126"/>
      <c r="C81" s="344"/>
      <c r="D81" s="268"/>
      <c r="E81" s="268"/>
      <c r="F81" s="268"/>
      <c r="G81" s="268"/>
      <c r="H81" s="268"/>
      <c r="I81" s="268"/>
      <c r="J81" s="98"/>
      <c r="K81" s="282"/>
      <c r="L81" s="99"/>
      <c r="M81" s="269" t="str">
        <f t="shared" si="31"/>
        <v/>
      </c>
      <c r="N81" s="269" t="str">
        <f t="shared" si="31"/>
        <v/>
      </c>
      <c r="O81" s="269" t="str">
        <f t="shared" si="31"/>
        <v/>
      </c>
      <c r="P81" s="269" t="str">
        <f t="shared" si="31"/>
        <v/>
      </c>
      <c r="Q81" s="269" t="str">
        <f t="shared" si="31"/>
        <v/>
      </c>
      <c r="R81" s="269" t="str">
        <f t="shared" si="32"/>
        <v/>
      </c>
      <c r="S81" s="269" t="str">
        <f t="shared" si="33"/>
        <v/>
      </c>
      <c r="T81" s="269" t="str">
        <f t="shared" si="33"/>
        <v/>
      </c>
    </row>
    <row r="82" spans="1:23" x14ac:dyDescent="0.3">
      <c r="A82" s="386" t="s">
        <v>24</v>
      </c>
      <c r="B82" s="387"/>
      <c r="C82" s="195"/>
      <c r="D82" s="128" t="str">
        <f t="shared" ref="D82:I82" si="35">IFERROR(M82,"")</f>
        <v/>
      </c>
      <c r="E82" s="128" t="str">
        <f t="shared" si="35"/>
        <v/>
      </c>
      <c r="F82" s="128" t="str">
        <f t="shared" si="35"/>
        <v/>
      </c>
      <c r="G82" s="127" t="str">
        <f t="shared" si="35"/>
        <v/>
      </c>
      <c r="H82" s="129" t="str">
        <f t="shared" si="35"/>
        <v/>
      </c>
      <c r="I82" s="127" t="str">
        <f t="shared" si="35"/>
        <v/>
      </c>
      <c r="J82" s="100" t="str">
        <f t="shared" ref="J82:K82" si="36">IF(ISERROR(S82),"",S82)</f>
        <v/>
      </c>
      <c r="K82" s="283" t="str">
        <f t="shared" si="36"/>
        <v/>
      </c>
      <c r="L82" s="101"/>
      <c r="M82" s="272" t="str">
        <f t="shared" ref="M82:T82" si="37">IF(M76="ERROR","ERROR",IF(M77="ERROR","ERROR",IF(M78="ERROR","ERROR",IF(M79="ERROR","ERROR",IF(M80="ERROR","ERROR",IF(M81="ERROR","ERROR",IF(M76="W","W",IF(M77="W","W",IF(M78="W","W",IF(M79="W","W",IF(M80="W","W",IF(M81="W","W",IF(ISBLANK(D76),IF(ISBLANK(D77),IF(ISBLANK(D78),IF(ISBLANK(D79),IF(ISBLANK(D80),IF(ISBLANK(D81),"",GEOMEAN(M76:M81)),GEOMEAN(M76:M81)),GEOMEAN(M76:M81)),GEOMEAN(M76:M81)),GEOMEAN(M76:M81)),GEOMEAN(M76:M81))))))))))))))</f>
        <v/>
      </c>
      <c r="N82" s="272" t="str">
        <f t="shared" si="37"/>
        <v/>
      </c>
      <c r="O82" s="273" t="str">
        <f t="shared" si="37"/>
        <v/>
      </c>
      <c r="P82" s="273" t="str">
        <f t="shared" si="37"/>
        <v/>
      </c>
      <c r="Q82" s="273" t="str">
        <f t="shared" si="37"/>
        <v/>
      </c>
      <c r="R82" s="272" t="str">
        <f t="shared" si="37"/>
        <v/>
      </c>
      <c r="S82" s="273" t="str">
        <f t="shared" si="37"/>
        <v/>
      </c>
      <c r="T82" s="273" t="str">
        <f t="shared" si="37"/>
        <v/>
      </c>
    </row>
    <row r="83" spans="1:23" s="16" customFormat="1" ht="13.8" x14ac:dyDescent="0.25">
      <c r="A83" s="125"/>
      <c r="B83" s="126"/>
      <c r="C83" s="344"/>
      <c r="D83" s="268"/>
      <c r="E83" s="268"/>
      <c r="F83" s="268"/>
      <c r="G83" s="268"/>
      <c r="H83" s="268"/>
      <c r="I83" s="268"/>
      <c r="J83" s="98"/>
      <c r="K83" s="282"/>
      <c r="L83" s="99"/>
      <c r="M83" s="269" t="str">
        <f t="shared" ref="M83:Q88" si="38">IF(ISBLANK(D83),"",IF(ISNUMBER(D83),D83,IF(LEFT(D83,2)="NS","",IF(LEFT(D83,3)="ND(",VALUE(MID(D83,4,LEN(D83)-4))/2,IF(LEFT(D83,3)="ND ",VALUE(MID(D83,5,LEN(D83)-5)/2),IF(D83="No Discharge","",IF(D83="W","W","ERROR")))))))</f>
        <v/>
      </c>
      <c r="N83" s="269" t="str">
        <f t="shared" si="38"/>
        <v/>
      </c>
      <c r="O83" s="269" t="str">
        <f t="shared" si="38"/>
        <v/>
      </c>
      <c r="P83" s="269" t="str">
        <f t="shared" si="38"/>
        <v/>
      </c>
      <c r="Q83" s="269" t="str">
        <f t="shared" si="38"/>
        <v/>
      </c>
      <c r="R83" s="269" t="str">
        <f t="shared" ref="R83:R88" si="39">IF(ISBLANK(I83),"",IF(ISNUMBER(I83),I83,IF(LEFT(I83,2)="NS","",IF(LEFT(I83,3)="ND(",VALUE(MID(I83,4,LEN(I83)-4))/2,IF(LEFT(I83,3)="ND ",VALUE(MID(I83,5,LEN(I83)-5)/2),IF(I83="No Discharge","",IF(LEFT(I83,1)="&lt;",VALUE(MID(I83,2,LEN(I83)-1)),IF(LEFT(I83,1)="&gt;",VALUE(MID(I83,2,LEN(I83)-1)),IF(I83="W","W","ERROR")))))))))</f>
        <v/>
      </c>
      <c r="S83" s="269" t="str">
        <f t="shared" ref="S83:T88" si="40">IF(ISBLANK(J83),"",IF(ISNUMBER(J83),J83,IF(LEFT(J83,2)="NS","",IF(LEFT(J83,3)="ND(",VALUE(MID(J83,4,LEN(J83)-4))/2,IF(LEFT(J83,3)="ND ",VALUE(MID(J83,5,LEN(J83)-5)/2),IF(J83="No Discharge","",IF(J83="W","W","ERROR")))))))</f>
        <v/>
      </c>
      <c r="T83" s="269" t="str">
        <f t="shared" si="40"/>
        <v/>
      </c>
    </row>
    <row r="84" spans="1:23" s="16" customFormat="1" ht="13.8" x14ac:dyDescent="0.25">
      <c r="A84" s="270" t="str">
        <f>IF(B84="","",A$83)</f>
        <v/>
      </c>
      <c r="B84" s="126"/>
      <c r="C84" s="344"/>
      <c r="D84" s="268"/>
      <c r="E84" s="268"/>
      <c r="F84" s="268"/>
      <c r="G84" s="268"/>
      <c r="H84" s="268"/>
      <c r="I84" s="268"/>
      <c r="J84" s="98"/>
      <c r="K84" s="282"/>
      <c r="L84" s="99"/>
      <c r="M84" s="269" t="str">
        <f t="shared" si="38"/>
        <v/>
      </c>
      <c r="N84" s="269" t="str">
        <f t="shared" si="38"/>
        <v/>
      </c>
      <c r="O84" s="269" t="str">
        <f t="shared" si="38"/>
        <v/>
      </c>
      <c r="P84" s="269" t="str">
        <f t="shared" si="38"/>
        <v/>
      </c>
      <c r="Q84" s="269" t="str">
        <f t="shared" si="38"/>
        <v/>
      </c>
      <c r="R84" s="269" t="str">
        <f t="shared" si="39"/>
        <v/>
      </c>
      <c r="S84" s="269" t="str">
        <f t="shared" si="40"/>
        <v/>
      </c>
      <c r="T84" s="269" t="str">
        <f t="shared" si="40"/>
        <v/>
      </c>
    </row>
    <row r="85" spans="1:23" s="16" customFormat="1" ht="13.8" x14ac:dyDescent="0.25">
      <c r="A85" s="270" t="str">
        <f t="shared" ref="A85:A88" si="41">IF(B85="","",A$83)</f>
        <v/>
      </c>
      <c r="B85" s="126"/>
      <c r="C85" s="344"/>
      <c r="D85" s="268"/>
      <c r="E85" s="268"/>
      <c r="F85" s="268"/>
      <c r="G85" s="268"/>
      <c r="H85" s="268"/>
      <c r="I85" s="268"/>
      <c r="J85" s="98"/>
      <c r="K85" s="282"/>
      <c r="L85" s="99"/>
      <c r="M85" s="269" t="str">
        <f t="shared" si="38"/>
        <v/>
      </c>
      <c r="N85" s="269" t="str">
        <f t="shared" si="38"/>
        <v/>
      </c>
      <c r="O85" s="269" t="str">
        <f t="shared" si="38"/>
        <v/>
      </c>
      <c r="P85" s="269" t="str">
        <f t="shared" si="38"/>
        <v/>
      </c>
      <c r="Q85" s="269" t="str">
        <f t="shared" si="38"/>
        <v/>
      </c>
      <c r="R85" s="269" t="str">
        <f t="shared" si="39"/>
        <v/>
      </c>
      <c r="S85" s="269" t="str">
        <f t="shared" si="40"/>
        <v/>
      </c>
      <c r="T85" s="269" t="str">
        <f t="shared" si="40"/>
        <v/>
      </c>
    </row>
    <row r="86" spans="1:23" s="16" customFormat="1" ht="13.8" x14ac:dyDescent="0.25">
      <c r="A86" s="270" t="str">
        <f t="shared" si="41"/>
        <v/>
      </c>
      <c r="B86" s="126"/>
      <c r="C86" s="344"/>
      <c r="D86" s="268"/>
      <c r="E86" s="268"/>
      <c r="F86" s="268"/>
      <c r="G86" s="268"/>
      <c r="H86" s="268"/>
      <c r="I86" s="268"/>
      <c r="J86" s="98"/>
      <c r="K86" s="282"/>
      <c r="L86" s="99"/>
      <c r="M86" s="269" t="str">
        <f t="shared" si="38"/>
        <v/>
      </c>
      <c r="N86" s="269" t="str">
        <f t="shared" si="38"/>
        <v/>
      </c>
      <c r="O86" s="269" t="str">
        <f t="shared" si="38"/>
        <v/>
      </c>
      <c r="P86" s="269" t="str">
        <f t="shared" si="38"/>
        <v/>
      </c>
      <c r="Q86" s="269" t="str">
        <f t="shared" si="38"/>
        <v/>
      </c>
      <c r="R86" s="269" t="str">
        <f t="shared" si="39"/>
        <v/>
      </c>
      <c r="S86" s="269" t="str">
        <f t="shared" si="40"/>
        <v/>
      </c>
      <c r="T86" s="269" t="str">
        <f t="shared" si="40"/>
        <v/>
      </c>
    </row>
    <row r="87" spans="1:23" s="16" customFormat="1" ht="13.8" x14ac:dyDescent="0.25">
      <c r="A87" s="270" t="str">
        <f t="shared" si="41"/>
        <v/>
      </c>
      <c r="B87" s="126"/>
      <c r="C87" s="344"/>
      <c r="D87" s="268"/>
      <c r="E87" s="268"/>
      <c r="F87" s="268"/>
      <c r="G87" s="268"/>
      <c r="H87" s="268"/>
      <c r="I87" s="268"/>
      <c r="J87" s="98"/>
      <c r="K87" s="282"/>
      <c r="L87" s="99"/>
      <c r="M87" s="269" t="str">
        <f t="shared" si="38"/>
        <v/>
      </c>
      <c r="N87" s="269" t="str">
        <f t="shared" si="38"/>
        <v/>
      </c>
      <c r="O87" s="269" t="str">
        <f t="shared" si="38"/>
        <v/>
      </c>
      <c r="P87" s="269" t="str">
        <f t="shared" si="38"/>
        <v/>
      </c>
      <c r="Q87" s="269" t="str">
        <f t="shared" si="38"/>
        <v/>
      </c>
      <c r="R87" s="269" t="str">
        <f t="shared" si="39"/>
        <v/>
      </c>
      <c r="S87" s="269" t="str">
        <f t="shared" si="40"/>
        <v/>
      </c>
      <c r="T87" s="269" t="str">
        <f t="shared" si="40"/>
        <v/>
      </c>
    </row>
    <row r="88" spans="1:23" s="16" customFormat="1" ht="13.8" x14ac:dyDescent="0.25">
      <c r="A88" s="270" t="str">
        <f t="shared" si="41"/>
        <v/>
      </c>
      <c r="B88" s="126"/>
      <c r="C88" s="344"/>
      <c r="D88" s="268"/>
      <c r="E88" s="268"/>
      <c r="F88" s="268"/>
      <c r="G88" s="268"/>
      <c r="H88" s="268"/>
      <c r="I88" s="268"/>
      <c r="J88" s="98"/>
      <c r="K88" s="282"/>
      <c r="L88" s="99"/>
      <c r="M88" s="269" t="str">
        <f t="shared" si="38"/>
        <v/>
      </c>
      <c r="N88" s="269" t="str">
        <f t="shared" si="38"/>
        <v/>
      </c>
      <c r="O88" s="269" t="str">
        <f t="shared" si="38"/>
        <v/>
      </c>
      <c r="P88" s="269" t="str">
        <f t="shared" si="38"/>
        <v/>
      </c>
      <c r="Q88" s="269" t="str">
        <f t="shared" si="38"/>
        <v/>
      </c>
      <c r="R88" s="269" t="str">
        <f t="shared" si="39"/>
        <v/>
      </c>
      <c r="S88" s="269" t="str">
        <f t="shared" si="40"/>
        <v/>
      </c>
      <c r="T88" s="269" t="str">
        <f t="shared" si="40"/>
        <v/>
      </c>
    </row>
    <row r="89" spans="1:23" x14ac:dyDescent="0.3">
      <c r="A89" s="386" t="s">
        <v>24</v>
      </c>
      <c r="B89" s="387"/>
      <c r="C89" s="195"/>
      <c r="D89" s="128" t="str">
        <f t="shared" ref="D89:I89" si="42">IFERROR(M89,"")</f>
        <v/>
      </c>
      <c r="E89" s="128" t="str">
        <f t="shared" si="42"/>
        <v/>
      </c>
      <c r="F89" s="128" t="str">
        <f t="shared" si="42"/>
        <v/>
      </c>
      <c r="G89" s="127" t="str">
        <f t="shared" si="42"/>
        <v/>
      </c>
      <c r="H89" s="129" t="str">
        <f t="shared" si="42"/>
        <v/>
      </c>
      <c r="I89" s="127" t="str">
        <f t="shared" si="42"/>
        <v/>
      </c>
      <c r="J89" s="100" t="str">
        <f t="shared" ref="J89:K89" si="43">IF(ISERROR(S89),"",S89)</f>
        <v/>
      </c>
      <c r="K89" s="283" t="str">
        <f t="shared" si="43"/>
        <v/>
      </c>
      <c r="L89" s="101"/>
      <c r="M89" s="272" t="str">
        <f t="shared" ref="M89:T89" si="44">IF(M83="ERROR","ERROR",IF(M84="ERROR","ERROR",IF(M85="ERROR","ERROR",IF(M86="ERROR","ERROR",IF(M87="ERROR","ERROR",IF(M88="ERROR","ERROR",IF(M83="W","W",IF(M84="W","W",IF(M85="W","W",IF(M86="W","W",IF(M87="W","W",IF(M88="W","W",IF(ISBLANK(D83),IF(ISBLANK(D84),IF(ISBLANK(D85),IF(ISBLANK(D86),IF(ISBLANK(D87),IF(ISBLANK(D88),"",GEOMEAN(M83:M88)),GEOMEAN(M83:M88)),GEOMEAN(M83:M88)),GEOMEAN(M83:M88)),GEOMEAN(M83:M88)),GEOMEAN(M83:M88))))))))))))))</f>
        <v/>
      </c>
      <c r="N89" s="272" t="str">
        <f t="shared" si="44"/>
        <v/>
      </c>
      <c r="O89" s="273" t="str">
        <f t="shared" si="44"/>
        <v/>
      </c>
      <c r="P89" s="273" t="str">
        <f t="shared" si="44"/>
        <v/>
      </c>
      <c r="Q89" s="273" t="str">
        <f t="shared" si="44"/>
        <v/>
      </c>
      <c r="R89" s="272" t="str">
        <f t="shared" si="44"/>
        <v/>
      </c>
      <c r="S89" s="273" t="str">
        <f t="shared" si="44"/>
        <v/>
      </c>
      <c r="T89" s="273" t="str">
        <f t="shared" si="44"/>
        <v/>
      </c>
    </row>
    <row r="90" spans="1:23" x14ac:dyDescent="0.3">
      <c r="A90" s="30"/>
      <c r="B90" s="274" t="str">
        <f t="shared" ref="A90:I92" si="45">B43</f>
        <v>You must select if your receiving water is impaired for pH in the 'General' tab</v>
      </c>
      <c r="C90" s="16"/>
      <c r="D90" s="279"/>
      <c r="E90" s="280"/>
      <c r="F90" s="280"/>
      <c r="G90" s="33"/>
      <c r="H90" s="16"/>
      <c r="I90" s="285"/>
      <c r="J90" s="412"/>
      <c r="K90" s="413"/>
      <c r="L90" s="414"/>
      <c r="M90" s="121"/>
      <c r="N90" s="121"/>
      <c r="O90" s="121"/>
      <c r="P90" s="121"/>
      <c r="Q90" s="121"/>
      <c r="R90" s="121"/>
      <c r="S90" s="103"/>
      <c r="T90" s="103"/>
      <c r="U90" s="15"/>
      <c r="V90" s="15"/>
      <c r="W90" s="15"/>
    </row>
    <row r="91" spans="1:23" ht="14.4" customHeight="1" x14ac:dyDescent="0.3">
      <c r="A91" s="406" t="str">
        <f t="shared" ref="A91:B91" si="46">A44</f>
        <v>Benchmarks</v>
      </c>
      <c r="B91" s="407">
        <f t="shared" si="46"/>
        <v>0</v>
      </c>
      <c r="C91" s="211" t="str">
        <f>C44</f>
        <v>5.5-9.0</v>
      </c>
      <c r="D91" s="211">
        <f t="shared" ref="D91:G91" si="47">D44</f>
        <v>1.4999999999999999E-2</v>
      </c>
      <c r="E91" s="211">
        <f t="shared" si="47"/>
        <v>0.11</v>
      </c>
      <c r="F91" s="211">
        <f t="shared" si="47"/>
        <v>0.14000000000000001</v>
      </c>
      <c r="G91" s="211">
        <f t="shared" si="47"/>
        <v>100</v>
      </c>
      <c r="H91" s="222"/>
      <c r="I91" s="211"/>
      <c r="J91" s="98"/>
      <c r="K91" s="282"/>
      <c r="L91" s="99"/>
      <c r="N91" s="105"/>
      <c r="O91" s="105"/>
      <c r="P91" s="105"/>
      <c r="Q91" s="105"/>
      <c r="R91" s="103"/>
      <c r="S91" s="103"/>
      <c r="T91" s="103"/>
      <c r="U91" s="15"/>
      <c r="V91" s="15"/>
      <c r="W91" s="15"/>
    </row>
    <row r="92" spans="1:23" x14ac:dyDescent="0.3">
      <c r="A92" s="406" t="str">
        <f t="shared" si="45"/>
        <v>303(d) Limits</v>
      </c>
      <c r="B92" s="407">
        <f t="shared" si="45"/>
        <v>0</v>
      </c>
      <c r="C92" s="211" t="str">
        <f t="shared" si="45"/>
        <v>OOPS</v>
      </c>
      <c r="D92" s="211">
        <f t="shared" si="45"/>
        <v>1.4999999999999999E-2</v>
      </c>
      <c r="E92" s="239">
        <f t="shared" si="45"/>
        <v>2.7E-2</v>
      </c>
      <c r="F92" s="239">
        <f t="shared" si="45"/>
        <v>5.7000000000000002E-2</v>
      </c>
      <c r="G92" s="211"/>
      <c r="H92" s="212">
        <f t="shared" si="45"/>
        <v>406</v>
      </c>
      <c r="I92" s="211">
        <f t="shared" si="45"/>
        <v>10</v>
      </c>
      <c r="J92" s="106"/>
      <c r="K92" s="107"/>
      <c r="L92" s="108"/>
      <c r="N92" s="105"/>
      <c r="O92" s="105"/>
      <c r="P92" s="105"/>
      <c r="Q92" s="105"/>
      <c r="R92" s="103"/>
      <c r="S92" s="103"/>
      <c r="T92" s="103"/>
      <c r="U92" s="15"/>
      <c r="V92" s="15"/>
      <c r="W92" s="15"/>
    </row>
    <row r="93" spans="1:23" x14ac:dyDescent="0.3">
      <c r="N93" s="105"/>
      <c r="O93" s="105"/>
      <c r="P93" s="105"/>
      <c r="Q93" s="105"/>
      <c r="R93" s="103"/>
      <c r="S93" s="103"/>
      <c r="T93" s="103"/>
      <c r="U93" s="15"/>
      <c r="V93" s="15"/>
      <c r="W93" s="15"/>
    </row>
    <row r="94" spans="1:23" x14ac:dyDescent="0.3">
      <c r="N94" s="105"/>
      <c r="O94" s="105"/>
      <c r="P94" s="105"/>
      <c r="Q94" s="105"/>
      <c r="R94" s="103"/>
      <c r="S94" s="103"/>
      <c r="T94" s="103"/>
    </row>
  </sheetData>
  <sheetProtection algorithmName="SHA-512" hashValue="pyhzd+2scjI64dsS3Wd4DvBrpS0XFAC/zDgpSBZA0P/NAo1OMQz/URaflz+y+VXfZXnN2QwxxaPT4SJVGemwUA==" saltValue="E/pSGtZ3XPWDlgssuVvPnQ==" spinCount="100000" sheet="1" objects="1" scenarios="1"/>
  <mergeCells count="26">
    <mergeCell ref="J90:L90"/>
    <mergeCell ref="A11:L12"/>
    <mergeCell ref="A13:A14"/>
    <mergeCell ref="B13:B14"/>
    <mergeCell ref="J13:L13"/>
    <mergeCell ref="A42:B42"/>
    <mergeCell ref="A44:B44"/>
    <mergeCell ref="A45:B45"/>
    <mergeCell ref="B49:D50"/>
    <mergeCell ref="I49:K50"/>
    <mergeCell ref="A58:L59"/>
    <mergeCell ref="A60:A61"/>
    <mergeCell ref="B60:B61"/>
    <mergeCell ref="J60:L60"/>
    <mergeCell ref="A57:K57"/>
    <mergeCell ref="A10:K10"/>
    <mergeCell ref="G2:K3"/>
    <mergeCell ref="A21:B21"/>
    <mergeCell ref="A28:B28"/>
    <mergeCell ref="A35:B35"/>
    <mergeCell ref="A92:B92"/>
    <mergeCell ref="A68:B68"/>
    <mergeCell ref="A75:B75"/>
    <mergeCell ref="A82:B82"/>
    <mergeCell ref="A89:B89"/>
    <mergeCell ref="A91:B91"/>
  </mergeCells>
  <conditionalFormatting sqref="D42">
    <cfRule type="cellIs" dxfId="246" priority="49" operator="greaterThan">
      <formula>$D$44</formula>
    </cfRule>
  </conditionalFormatting>
  <conditionalFormatting sqref="D35">
    <cfRule type="cellIs" dxfId="245" priority="48" operator="greaterThan">
      <formula>$D$44</formula>
    </cfRule>
  </conditionalFormatting>
  <conditionalFormatting sqref="D28">
    <cfRule type="cellIs" dxfId="244" priority="47" operator="greaterThan">
      <formula>$D$44</formula>
    </cfRule>
  </conditionalFormatting>
  <conditionalFormatting sqref="D21">
    <cfRule type="cellIs" dxfId="243" priority="46" operator="greaterThan">
      <formula>$D$44</formula>
    </cfRule>
  </conditionalFormatting>
  <conditionalFormatting sqref="E42">
    <cfRule type="cellIs" dxfId="242" priority="45" operator="greaterThan">
      <formula>$E$44</formula>
    </cfRule>
  </conditionalFormatting>
  <conditionalFormatting sqref="E35">
    <cfRule type="cellIs" dxfId="241" priority="44" operator="greaterThan">
      <formula>$E$44</formula>
    </cfRule>
  </conditionalFormatting>
  <conditionalFormatting sqref="E28">
    <cfRule type="cellIs" dxfId="240" priority="42" operator="greaterThan">
      <formula>$E$44</formula>
    </cfRule>
  </conditionalFormatting>
  <conditionalFormatting sqref="E21">
    <cfRule type="cellIs" dxfId="239" priority="41" operator="greaterThan">
      <formula>$E$44</formula>
    </cfRule>
  </conditionalFormatting>
  <conditionalFormatting sqref="F42">
    <cfRule type="cellIs" dxfId="238" priority="40" operator="greaterThan">
      <formula>$F$44</formula>
    </cfRule>
  </conditionalFormatting>
  <conditionalFormatting sqref="F35">
    <cfRule type="cellIs" dxfId="237" priority="39" operator="greaterThan">
      <formula>$F$44</formula>
    </cfRule>
  </conditionalFormatting>
  <conditionalFormatting sqref="F28">
    <cfRule type="cellIs" dxfId="236" priority="38" operator="greaterThan">
      <formula>$F$44</formula>
    </cfRule>
  </conditionalFormatting>
  <conditionalFormatting sqref="F21">
    <cfRule type="cellIs" dxfId="235" priority="37" operator="greaterThan">
      <formula>$F$44</formula>
    </cfRule>
  </conditionalFormatting>
  <conditionalFormatting sqref="G42">
    <cfRule type="cellIs" dxfId="234" priority="36" operator="greaterThan">
      <formula>$G$44</formula>
    </cfRule>
  </conditionalFormatting>
  <conditionalFormatting sqref="G35">
    <cfRule type="cellIs" dxfId="233" priority="35" operator="greaterThan">
      <formula>$G$44</formula>
    </cfRule>
  </conditionalFormatting>
  <conditionalFormatting sqref="G28">
    <cfRule type="cellIs" dxfId="232" priority="34" operator="greaterThan">
      <formula>$G$44</formula>
    </cfRule>
  </conditionalFormatting>
  <conditionalFormatting sqref="G21">
    <cfRule type="cellIs" dxfId="231" priority="33" operator="greaterThan">
      <formula>$G$44</formula>
    </cfRule>
  </conditionalFormatting>
  <conditionalFormatting sqref="H42">
    <cfRule type="cellIs" dxfId="230" priority="32" operator="greaterThan">
      <formula>$H$45</formula>
    </cfRule>
  </conditionalFormatting>
  <conditionalFormatting sqref="H35">
    <cfRule type="cellIs" dxfId="229" priority="31" operator="greaterThan">
      <formula>$H$45</formula>
    </cfRule>
  </conditionalFormatting>
  <conditionalFormatting sqref="H28">
    <cfRule type="cellIs" dxfId="228" priority="30" operator="greaterThan">
      <formula>$H$45</formula>
    </cfRule>
  </conditionalFormatting>
  <conditionalFormatting sqref="H21">
    <cfRule type="cellIs" dxfId="227" priority="29" operator="greaterThan">
      <formula>$H$45</formula>
    </cfRule>
  </conditionalFormatting>
  <conditionalFormatting sqref="I42">
    <cfRule type="cellIs" dxfId="226" priority="28" operator="greaterThan">
      <formula>$I$45</formula>
    </cfRule>
  </conditionalFormatting>
  <conditionalFormatting sqref="I35">
    <cfRule type="cellIs" dxfId="225" priority="27" operator="greaterThan">
      <formula>$I$45</formula>
    </cfRule>
  </conditionalFormatting>
  <conditionalFormatting sqref="I28">
    <cfRule type="cellIs" dxfId="224" priority="26" operator="greaterThan">
      <formula>$I$45</formula>
    </cfRule>
  </conditionalFormatting>
  <conditionalFormatting sqref="I21">
    <cfRule type="cellIs" dxfId="223" priority="25" operator="greaterThan">
      <formula>$I$45</formula>
    </cfRule>
  </conditionalFormatting>
  <conditionalFormatting sqref="D89">
    <cfRule type="cellIs" dxfId="222" priority="24" operator="greaterThan">
      <formula>$D$44</formula>
    </cfRule>
  </conditionalFormatting>
  <conditionalFormatting sqref="D82">
    <cfRule type="cellIs" dxfId="221" priority="23" operator="greaterThan">
      <formula>$D$44</formula>
    </cfRule>
  </conditionalFormatting>
  <conditionalFormatting sqref="D75">
    <cfRule type="cellIs" dxfId="220" priority="22" operator="greaterThan">
      <formula>$D$44</formula>
    </cfRule>
  </conditionalFormatting>
  <conditionalFormatting sqref="D68">
    <cfRule type="cellIs" dxfId="219" priority="21" operator="greaterThan">
      <formula>$D$44</formula>
    </cfRule>
  </conditionalFormatting>
  <conditionalFormatting sqref="E89">
    <cfRule type="cellIs" dxfId="218" priority="20" operator="greaterThan">
      <formula>$E$44</formula>
    </cfRule>
  </conditionalFormatting>
  <conditionalFormatting sqref="E82">
    <cfRule type="cellIs" dxfId="217" priority="19" operator="greaterThan">
      <formula>$E$44</formula>
    </cfRule>
  </conditionalFormatting>
  <conditionalFormatting sqref="E75">
    <cfRule type="cellIs" dxfId="216" priority="18" operator="greaterThan">
      <formula>$E$44</formula>
    </cfRule>
  </conditionalFormatting>
  <conditionalFormatting sqref="E68">
    <cfRule type="cellIs" dxfId="215" priority="17" operator="greaterThan">
      <formula>$E$44</formula>
    </cfRule>
  </conditionalFormatting>
  <conditionalFormatting sqref="F89">
    <cfRule type="cellIs" dxfId="214" priority="16" operator="greaterThan">
      <formula>$F$44</formula>
    </cfRule>
  </conditionalFormatting>
  <conditionalFormatting sqref="F82">
    <cfRule type="cellIs" dxfId="213" priority="15" operator="greaterThan">
      <formula>$F$44</formula>
    </cfRule>
  </conditionalFormatting>
  <conditionalFormatting sqref="F75">
    <cfRule type="cellIs" dxfId="212" priority="14" operator="greaterThan">
      <formula>$F$44</formula>
    </cfRule>
  </conditionalFormatting>
  <conditionalFormatting sqref="F68">
    <cfRule type="cellIs" dxfId="211" priority="13" operator="greaterThan">
      <formula>$F$44</formula>
    </cfRule>
  </conditionalFormatting>
  <conditionalFormatting sqref="G89">
    <cfRule type="cellIs" dxfId="210" priority="12" operator="greaterThan">
      <formula>$G$44</formula>
    </cfRule>
  </conditionalFormatting>
  <conditionalFormatting sqref="G82">
    <cfRule type="cellIs" dxfId="209" priority="11" operator="greaterThan">
      <formula>$G$44</formula>
    </cfRule>
  </conditionalFormatting>
  <conditionalFormatting sqref="G75">
    <cfRule type="cellIs" dxfId="208" priority="10" operator="greaterThan">
      <formula>$G$44</formula>
    </cfRule>
  </conditionalFormatting>
  <conditionalFormatting sqref="G68">
    <cfRule type="cellIs" dxfId="207" priority="9" operator="greaterThan">
      <formula>$G$44</formula>
    </cfRule>
  </conditionalFormatting>
  <conditionalFormatting sqref="H89">
    <cfRule type="cellIs" dxfId="206" priority="8" operator="greaterThan">
      <formula>$H$45</formula>
    </cfRule>
  </conditionalFormatting>
  <conditionalFormatting sqref="H82">
    <cfRule type="cellIs" dxfId="205" priority="7" operator="greaterThan">
      <formula>$H$45</formula>
    </cfRule>
  </conditionalFormatting>
  <conditionalFormatting sqref="H75">
    <cfRule type="cellIs" dxfId="204" priority="6" operator="greaterThan">
      <formula>$H$45</formula>
    </cfRule>
  </conditionalFormatting>
  <conditionalFormatting sqref="H68">
    <cfRule type="cellIs" dxfId="203" priority="5" operator="greaterThan">
      <formula>$H$45</formula>
    </cfRule>
  </conditionalFormatting>
  <conditionalFormatting sqref="I89">
    <cfRule type="cellIs" dxfId="202" priority="4" operator="greaterThan">
      <formula>$I$45</formula>
    </cfRule>
  </conditionalFormatting>
  <conditionalFormatting sqref="I82">
    <cfRule type="cellIs" dxfId="201" priority="3" operator="greaterThan">
      <formula>$I$45</formula>
    </cfRule>
  </conditionalFormatting>
  <conditionalFormatting sqref="I75">
    <cfRule type="cellIs" dxfId="200" priority="2" operator="greaterThan">
      <formula>$I$45</formula>
    </cfRule>
  </conditionalFormatting>
  <conditionalFormatting sqref="I68">
    <cfRule type="cellIs" dxfId="199" priority="1" operator="greaterThan">
      <formula>$I$45</formula>
    </cfRule>
  </conditionalFormatting>
  <pageMargins left="0.25" right="0.4" top="0.4" bottom="0.4" header="0.3" footer="0.05"/>
  <pageSetup orientation="portrait" r:id="rId1"/>
  <headerFooter>
    <oddFooter>&amp;C&amp;"Arial,Regular"&amp;9&amp;A; Page &amp;P&amp;R&amp;"Arial,Regular"&amp;9 Rev. 2022`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BH88"/>
  <sheetViews>
    <sheetView view="pageLayout" zoomScale="80" zoomScaleNormal="100" zoomScaleSheetLayoutView="25" zoomScalePageLayoutView="80" workbookViewId="0">
      <selection activeCell="A15" sqref="A15"/>
    </sheetView>
  </sheetViews>
  <sheetFormatPr defaultColWidth="9.109375" defaultRowHeight="13.8" x14ac:dyDescent="0.25"/>
  <cols>
    <col min="1" max="1" width="8" style="16" customWidth="1"/>
    <col min="2" max="2" width="9.5546875" style="16" customWidth="1"/>
    <col min="3" max="3" width="8.88671875" style="16" customWidth="1"/>
    <col min="4" max="7" width="9.109375" style="16" customWidth="1"/>
    <col min="8" max="8" width="8.6640625" style="16" customWidth="1"/>
    <col min="9" max="9" width="9.6640625" style="16" customWidth="1"/>
    <col min="10" max="10" width="11" style="16" customWidth="1"/>
    <col min="11" max="11" width="9.109375" style="16" customWidth="1"/>
    <col min="12" max="12" width="8" style="16" customWidth="1"/>
    <col min="13" max="13" width="9.5546875" style="16" customWidth="1"/>
    <col min="14" max="14" width="8.88671875" style="16" customWidth="1"/>
    <col min="15" max="20" width="9.109375" style="16" customWidth="1"/>
    <col min="21" max="21" width="11" style="16" customWidth="1"/>
    <col min="22" max="22" width="9.109375" style="16" customWidth="1"/>
    <col min="23" max="23" width="8" style="16" customWidth="1"/>
    <col min="24" max="25" width="9.5546875" style="16" customWidth="1"/>
    <col min="26" max="26" width="10" style="16" customWidth="1"/>
    <col min="27" max="29" width="9.109375" style="16" customWidth="1"/>
    <col min="30" max="30" width="9.88671875" style="16" customWidth="1"/>
    <col min="31" max="31" width="9" style="16" customWidth="1"/>
    <col min="32" max="32" width="7.77734375" style="16" customWidth="1"/>
    <col min="33" max="33" width="10.77734375" style="16" customWidth="1"/>
    <col min="34" max="34" width="10.44140625" style="16" hidden="1" customWidth="1"/>
    <col min="35" max="35" width="6.33203125" style="16" hidden="1" customWidth="1"/>
    <col min="36" max="58" width="9.109375" style="16" hidden="1" customWidth="1"/>
    <col min="59" max="60" width="0" style="16" hidden="1" customWidth="1"/>
    <col min="61" max="16384" width="9.109375" style="16"/>
  </cols>
  <sheetData>
    <row r="1" spans="1:60" ht="27" customHeight="1" x14ac:dyDescent="0.25">
      <c r="B1" s="71" t="s">
        <v>52</v>
      </c>
      <c r="I1" s="71"/>
      <c r="J1" s="71"/>
      <c r="K1" s="191" t="s">
        <v>9</v>
      </c>
      <c r="M1" s="71" t="s">
        <v>52</v>
      </c>
      <c r="T1" s="71"/>
      <c r="U1" s="71"/>
      <c r="V1" s="191" t="s">
        <v>9</v>
      </c>
      <c r="X1" s="71" t="s">
        <v>52</v>
      </c>
      <c r="AE1" s="71"/>
      <c r="AF1" s="71"/>
      <c r="AG1" s="191" t="s">
        <v>9</v>
      </c>
    </row>
    <row r="2" spans="1:60" ht="11.25" customHeight="1" x14ac:dyDescent="0.25">
      <c r="B2" s="362" t="s">
        <v>8</v>
      </c>
      <c r="C2" s="362"/>
      <c r="D2" s="362"/>
      <c r="I2" s="355" t="s">
        <v>30</v>
      </c>
      <c r="J2" s="355"/>
      <c r="K2" s="355"/>
      <c r="M2" s="362" t="s">
        <v>8</v>
      </c>
      <c r="N2" s="362"/>
      <c r="O2" s="362"/>
      <c r="T2" s="355" t="s">
        <v>30</v>
      </c>
      <c r="U2" s="355"/>
      <c r="V2" s="355"/>
      <c r="W2" s="44"/>
      <c r="X2" s="362" t="s">
        <v>8</v>
      </c>
      <c r="Y2" s="362"/>
      <c r="Z2" s="362"/>
      <c r="AE2" s="355" t="s">
        <v>30</v>
      </c>
      <c r="AF2" s="355"/>
      <c r="AG2" s="355"/>
    </row>
    <row r="3" spans="1:60" ht="13.5" customHeight="1" x14ac:dyDescent="0.25">
      <c r="B3" s="362"/>
      <c r="C3" s="362"/>
      <c r="D3" s="362"/>
      <c r="I3" s="355"/>
      <c r="J3" s="355"/>
      <c r="K3" s="355"/>
      <c r="M3" s="362"/>
      <c r="N3" s="362"/>
      <c r="O3" s="362"/>
      <c r="T3" s="355"/>
      <c r="U3" s="355"/>
      <c r="V3" s="355"/>
      <c r="X3" s="362"/>
      <c r="Y3" s="362"/>
      <c r="Z3" s="362"/>
      <c r="AE3" s="355"/>
      <c r="AF3" s="355"/>
      <c r="AG3" s="355"/>
    </row>
    <row r="4" spans="1:60" x14ac:dyDescent="0.25">
      <c r="B4" s="47" t="str">
        <f>Instructions!C4</f>
        <v>Updated 1/6/2022</v>
      </c>
      <c r="G4" s="113" t="s">
        <v>82</v>
      </c>
      <c r="H4" s="114"/>
      <c r="I4" s="175"/>
      <c r="J4" s="114"/>
      <c r="K4" s="115"/>
      <c r="M4" s="20"/>
      <c r="R4" s="113" t="s">
        <v>82</v>
      </c>
      <c r="S4" s="175"/>
      <c r="T4" s="114"/>
      <c r="U4" s="114"/>
      <c r="V4" s="115"/>
      <c r="X4" s="20"/>
      <c r="AC4" s="113" t="s">
        <v>82</v>
      </c>
      <c r="AD4" s="175"/>
      <c r="AE4" s="114"/>
      <c r="AF4" s="114"/>
      <c r="AG4" s="131"/>
    </row>
    <row r="5" spans="1:60" x14ac:dyDescent="0.25">
      <c r="B5" s="20"/>
      <c r="G5" s="163" t="str">
        <f>"Legal Name: "&amp;[1]General!D$12</f>
        <v xml:space="preserve">Legal Name: </v>
      </c>
      <c r="H5" s="264"/>
      <c r="I5" s="265"/>
      <c r="J5" s="264"/>
      <c r="K5" s="116"/>
      <c r="M5" s="20"/>
      <c r="R5" s="163" t="str">
        <f>"Legal Name: "&amp;[1]General!D$12</f>
        <v xml:space="preserve">Legal Name: </v>
      </c>
      <c r="S5" s="265"/>
      <c r="T5" s="264"/>
      <c r="U5" s="264"/>
      <c r="V5" s="116"/>
      <c r="X5" s="20"/>
      <c r="AC5" s="163" t="str">
        <f>"Legal Name: "&amp;[1]General!D$12</f>
        <v xml:space="preserve">Legal Name: </v>
      </c>
      <c r="AD5" s="265"/>
      <c r="AE5" s="264"/>
      <c r="AF5" s="264"/>
      <c r="AG5" s="116"/>
    </row>
    <row r="6" spans="1:60" x14ac:dyDescent="0.25">
      <c r="B6" s="8"/>
      <c r="G6" s="164" t="str">
        <f>"DEQ File No: "&amp;[1]General!K$12</f>
        <v xml:space="preserve">DEQ File No: </v>
      </c>
      <c r="H6" s="117"/>
      <c r="I6" s="176"/>
      <c r="J6" s="117"/>
      <c r="K6" s="118"/>
      <c r="M6" s="8"/>
      <c r="R6" s="164" t="str">
        <f>"DEQ File No: "&amp;[1]General!K$12</f>
        <v xml:space="preserve">DEQ File No: </v>
      </c>
      <c r="S6" s="176"/>
      <c r="T6" s="117"/>
      <c r="U6" s="117"/>
      <c r="V6" s="118"/>
      <c r="X6" s="8"/>
      <c r="AC6" s="164" t="str">
        <f>"DEQ File No: "&amp;[1]General!K$12</f>
        <v xml:space="preserve">DEQ File No: </v>
      </c>
      <c r="AD6" s="176"/>
      <c r="AE6" s="117"/>
      <c r="AF6" s="117"/>
      <c r="AG6" s="118"/>
    </row>
    <row r="7" spans="1:60" ht="8.25" customHeight="1" x14ac:dyDescent="0.25"/>
    <row r="8" spans="1:60" ht="1.5" customHeight="1" x14ac:dyDescent="0.2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9" spans="1:60" ht="15" customHeight="1" x14ac:dyDescent="0.25">
      <c r="A9" s="197" t="str">
        <f>[1]General!$B$9</f>
        <v xml:space="preserve">Instructions: </v>
      </c>
      <c r="B9" s="196"/>
      <c r="C9" s="196"/>
      <c r="D9" s="196"/>
      <c r="E9" s="196"/>
      <c r="F9" s="196"/>
      <c r="G9" s="196"/>
      <c r="H9" s="196"/>
      <c r="I9" s="196"/>
      <c r="J9" s="196"/>
      <c r="K9" s="194"/>
      <c r="L9" s="197" t="str">
        <f>[1]General!$B$9</f>
        <v xml:space="preserve">Instructions: </v>
      </c>
      <c r="M9" s="196"/>
      <c r="N9" s="196"/>
      <c r="O9" s="196"/>
      <c r="P9" s="196"/>
      <c r="Q9" s="196"/>
      <c r="R9" s="196"/>
      <c r="S9" s="196"/>
      <c r="T9" s="196"/>
      <c r="U9" s="196"/>
      <c r="V9" s="194"/>
      <c r="W9" s="197" t="str">
        <f>[1]General!$B$9</f>
        <v xml:space="preserve">Instructions: </v>
      </c>
      <c r="X9" s="196"/>
      <c r="Y9" s="196"/>
      <c r="Z9" s="196"/>
      <c r="AA9" s="196"/>
      <c r="AB9" s="196"/>
      <c r="AC9" s="196"/>
      <c r="AD9" s="196"/>
      <c r="AE9" s="196"/>
      <c r="AF9" s="196"/>
      <c r="AG9" s="194"/>
    </row>
    <row r="10" spans="1:60" ht="82.8" customHeight="1" x14ac:dyDescent="0.25">
      <c r="A10" s="404" t="str">
        <f>[1]General!$B$10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10" s="405"/>
      <c r="C10" s="405"/>
      <c r="D10" s="405"/>
      <c r="E10" s="405"/>
      <c r="F10" s="405"/>
      <c r="G10" s="405"/>
      <c r="H10" s="405"/>
      <c r="I10" s="405"/>
      <c r="J10" s="405"/>
      <c r="K10" s="426"/>
      <c r="L10" s="404" t="str">
        <f>[1]General!$B$10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M10" s="405"/>
      <c r="N10" s="405"/>
      <c r="O10" s="405"/>
      <c r="P10" s="405"/>
      <c r="Q10" s="405"/>
      <c r="R10" s="405"/>
      <c r="S10" s="405"/>
      <c r="T10" s="405"/>
      <c r="U10" s="405"/>
      <c r="V10" s="426"/>
      <c r="W10" s="404" t="str">
        <f>[1]General!$B$10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X10" s="405"/>
      <c r="Y10" s="405"/>
      <c r="Z10" s="405"/>
      <c r="AA10" s="405"/>
      <c r="AB10" s="405"/>
      <c r="AC10" s="405"/>
      <c r="AD10" s="405"/>
      <c r="AE10" s="405"/>
      <c r="AF10" s="405"/>
      <c r="AG10" s="426"/>
    </row>
    <row r="11" spans="1:60" ht="14.25" customHeight="1" x14ac:dyDescent="0.25">
      <c r="A11" s="421" t="s">
        <v>87</v>
      </c>
      <c r="B11" s="422"/>
      <c r="C11" s="422"/>
      <c r="D11" s="422"/>
      <c r="E11" s="422"/>
      <c r="F11" s="422"/>
      <c r="G11" s="422"/>
      <c r="H11" s="422"/>
      <c r="I11" s="422"/>
      <c r="J11" s="422"/>
      <c r="K11" s="423"/>
      <c r="L11" s="421" t="s">
        <v>87</v>
      </c>
      <c r="M11" s="422"/>
      <c r="N11" s="422"/>
      <c r="O11" s="422"/>
      <c r="P11" s="422"/>
      <c r="Q11" s="422"/>
      <c r="R11" s="422"/>
      <c r="S11" s="422"/>
      <c r="T11" s="422"/>
      <c r="U11" s="422"/>
      <c r="V11" s="423"/>
      <c r="W11" s="421" t="s">
        <v>87</v>
      </c>
      <c r="X11" s="422"/>
      <c r="Y11" s="422"/>
      <c r="Z11" s="422"/>
      <c r="AA11" s="422"/>
      <c r="AB11" s="422"/>
      <c r="AC11" s="422"/>
      <c r="AD11" s="422"/>
      <c r="AE11" s="422"/>
      <c r="AF11" s="422"/>
      <c r="AG11" s="423"/>
    </row>
    <row r="12" spans="1:60" ht="15" customHeight="1" x14ac:dyDescent="0.25">
      <c r="A12" s="416" t="s">
        <v>88</v>
      </c>
      <c r="B12" s="417"/>
      <c r="C12" s="417"/>
      <c r="D12" s="417"/>
      <c r="E12" s="417"/>
      <c r="F12" s="417"/>
      <c r="G12" s="417"/>
      <c r="H12" s="417"/>
      <c r="I12" s="417"/>
      <c r="J12" s="417"/>
      <c r="K12" s="418"/>
      <c r="L12" s="416" t="s">
        <v>88</v>
      </c>
      <c r="M12" s="417"/>
      <c r="N12" s="417"/>
      <c r="O12" s="417"/>
      <c r="P12" s="417"/>
      <c r="Q12" s="417"/>
      <c r="R12" s="417"/>
      <c r="S12" s="417"/>
      <c r="T12" s="417"/>
      <c r="U12" s="417"/>
      <c r="V12" s="418"/>
      <c r="W12" s="416" t="s">
        <v>88</v>
      </c>
      <c r="X12" s="417"/>
      <c r="Y12" s="417"/>
      <c r="Z12" s="417"/>
      <c r="AA12" s="417"/>
      <c r="AB12" s="417"/>
      <c r="AC12" s="417"/>
      <c r="AD12" s="417"/>
      <c r="AE12" s="417"/>
      <c r="AF12" s="417"/>
      <c r="AG12" s="418"/>
    </row>
    <row r="13" spans="1:60" ht="43.2" customHeight="1" x14ac:dyDescent="0.25">
      <c r="A13" s="402" t="s">
        <v>68</v>
      </c>
      <c r="B13" s="419" t="s">
        <v>19</v>
      </c>
      <c r="C13" s="323" t="s">
        <v>95</v>
      </c>
      <c r="D13" s="324" t="s">
        <v>28</v>
      </c>
      <c r="E13" s="323" t="s">
        <v>96</v>
      </c>
      <c r="F13" s="325" t="s">
        <v>97</v>
      </c>
      <c r="G13" s="323" t="s">
        <v>98</v>
      </c>
      <c r="H13" s="326" t="s">
        <v>99</v>
      </c>
      <c r="I13" s="323" t="s">
        <v>100</v>
      </c>
      <c r="J13" s="323" t="s">
        <v>101</v>
      </c>
      <c r="K13" s="326" t="s">
        <v>102</v>
      </c>
      <c r="L13" s="402" t="s">
        <v>68</v>
      </c>
      <c r="M13" s="420" t="s">
        <v>19</v>
      </c>
      <c r="N13" s="328" t="s">
        <v>104</v>
      </c>
      <c r="O13" s="328" t="s">
        <v>105</v>
      </c>
      <c r="P13" s="328" t="s">
        <v>106</v>
      </c>
      <c r="Q13" s="328" t="s">
        <v>107</v>
      </c>
      <c r="R13" s="328" t="s">
        <v>118</v>
      </c>
      <c r="S13" s="328" t="s">
        <v>108</v>
      </c>
      <c r="T13" s="328" t="s">
        <v>109</v>
      </c>
      <c r="U13" s="329" t="s">
        <v>110</v>
      </c>
      <c r="V13" s="328" t="s">
        <v>111</v>
      </c>
      <c r="W13" s="402" t="s">
        <v>68</v>
      </c>
      <c r="X13" s="420" t="s">
        <v>19</v>
      </c>
      <c r="Y13" s="328" t="s">
        <v>112</v>
      </c>
      <c r="Z13" s="329" t="s">
        <v>113</v>
      </c>
      <c r="AA13" s="328" t="s">
        <v>114</v>
      </c>
      <c r="AB13" s="328" t="s">
        <v>115</v>
      </c>
      <c r="AC13" s="328" t="s">
        <v>116</v>
      </c>
      <c r="AD13" s="328" t="s">
        <v>117</v>
      </c>
      <c r="AE13" s="328" t="s">
        <v>29</v>
      </c>
      <c r="AF13" s="328" t="s">
        <v>119</v>
      </c>
      <c r="AG13" s="327" t="s">
        <v>198</v>
      </c>
      <c r="AH13" s="288"/>
      <c r="AI13" s="288"/>
      <c r="AJ13" s="288"/>
      <c r="AK13" s="288"/>
      <c r="AL13" s="288"/>
      <c r="AM13" s="288"/>
      <c r="AN13" s="288"/>
      <c r="AO13" s="288"/>
      <c r="AP13" s="288"/>
      <c r="AQ13" s="288"/>
    </row>
    <row r="14" spans="1:60" ht="24" customHeight="1" x14ac:dyDescent="0.25">
      <c r="A14" s="403"/>
      <c r="B14" s="420"/>
      <c r="C14" s="327" t="s">
        <v>23</v>
      </c>
      <c r="D14" s="327" t="s">
        <v>23</v>
      </c>
      <c r="E14" s="327" t="s">
        <v>23</v>
      </c>
      <c r="F14" s="327" t="s">
        <v>23</v>
      </c>
      <c r="G14" s="327" t="s">
        <v>23</v>
      </c>
      <c r="H14" s="327" t="s">
        <v>23</v>
      </c>
      <c r="I14" s="327" t="s">
        <v>23</v>
      </c>
      <c r="J14" s="327" t="s">
        <v>23</v>
      </c>
      <c r="K14" s="327" t="s">
        <v>23</v>
      </c>
      <c r="L14" s="403"/>
      <c r="M14" s="420"/>
      <c r="N14" s="327" t="s">
        <v>23</v>
      </c>
      <c r="O14" s="327" t="s">
        <v>23</v>
      </c>
      <c r="P14" s="327" t="s">
        <v>23</v>
      </c>
      <c r="Q14" s="327" t="s">
        <v>23</v>
      </c>
      <c r="R14" s="327" t="s">
        <v>23</v>
      </c>
      <c r="S14" s="327" t="s">
        <v>23</v>
      </c>
      <c r="T14" s="327" t="s">
        <v>23</v>
      </c>
      <c r="U14" s="327" t="s">
        <v>23</v>
      </c>
      <c r="V14" s="327" t="s">
        <v>23</v>
      </c>
      <c r="W14" s="403"/>
      <c r="X14" s="420"/>
      <c r="Y14" s="327" t="s">
        <v>23</v>
      </c>
      <c r="Z14" s="327" t="s">
        <v>23</v>
      </c>
      <c r="AA14" s="327" t="s">
        <v>23</v>
      </c>
      <c r="AB14" s="327" t="s">
        <v>23</v>
      </c>
      <c r="AC14" s="327" t="s">
        <v>23</v>
      </c>
      <c r="AD14" s="327" t="s">
        <v>23</v>
      </c>
      <c r="AE14" s="327" t="s">
        <v>40</v>
      </c>
      <c r="AF14" s="327" t="s">
        <v>23</v>
      </c>
      <c r="AG14" s="330" t="s">
        <v>199</v>
      </c>
      <c r="AH14" s="16" t="s">
        <v>38</v>
      </c>
    </row>
    <row r="15" spans="1:60" s="291" customFormat="1" ht="14.25" customHeight="1" x14ac:dyDescent="0.25">
      <c r="A15" s="125"/>
      <c r="B15" s="126"/>
      <c r="C15" s="349"/>
      <c r="D15" s="349"/>
      <c r="E15" s="349"/>
      <c r="F15" s="349"/>
      <c r="G15" s="349"/>
      <c r="H15" s="349"/>
      <c r="I15" s="333"/>
      <c r="J15" s="333"/>
      <c r="K15" s="333"/>
      <c r="L15" s="289" t="str">
        <f t="shared" ref="L15:L20" si="0">IF($A15="","",$A15)</f>
        <v/>
      </c>
      <c r="M15" s="289" t="str">
        <f t="shared" ref="M15:M20" si="1">IF($B15="","",$B15)</f>
        <v/>
      </c>
      <c r="N15" s="333"/>
      <c r="O15" s="333"/>
      <c r="P15" s="333"/>
      <c r="Q15" s="333"/>
      <c r="R15" s="333"/>
      <c r="S15" s="333"/>
      <c r="T15" s="333"/>
      <c r="U15" s="333"/>
      <c r="V15" s="333"/>
      <c r="W15" s="289" t="str">
        <f>IF($A15="","",$A15)</f>
        <v/>
      </c>
      <c r="X15" s="289" t="str">
        <f>IF($B15="","",$B15)</f>
        <v/>
      </c>
      <c r="Y15" s="333"/>
      <c r="Z15" s="333"/>
      <c r="AA15" s="333"/>
      <c r="AB15" s="333"/>
      <c r="AC15" s="333"/>
      <c r="AD15" s="333"/>
      <c r="AE15" s="333"/>
      <c r="AF15" s="333"/>
      <c r="AG15" s="333"/>
      <c r="AH15" s="290" t="str">
        <f t="shared" ref="AH15:AP20" si="2">IF(ISBLANK(C15),"",IF(ISNUMBER(C15),C15,IF(LEFT(C15,2)="NS","",IF(LEFT(C15,3)="ND(",VALUE(MID(C15,4,LEN(C15)-4))/2,IF(LEFT(C15,3)="ND ",VALUE(MID(C15,5,LEN(C15)-5)/2),IF(C15="No Discharge","",IF(C15="W","W","ERROR")))))))</f>
        <v/>
      </c>
      <c r="AI15" s="290" t="str">
        <f t="shared" si="2"/>
        <v/>
      </c>
      <c r="AJ15" s="290" t="str">
        <f t="shared" si="2"/>
        <v/>
      </c>
      <c r="AK15" s="290" t="str">
        <f t="shared" si="2"/>
        <v/>
      </c>
      <c r="AL15" s="269" t="str">
        <f t="shared" ref="AL15:AL20" si="3">IF(ISBLANK(G15),"",IF(ISNUMBER(G15),G15,IF(LEFT(G15,2)="NS","",IF(LEFT(G15,3)="ND(",VALUE(MID(G15,4,LEN(G15)-4))/2,IF(LEFT(G15,3)="ND ",VALUE(MID(G15,5,LEN(G15)-5)/2),IF(G15="No Discharge","",IF(LEFT(G15,1)="&lt;",VALUE(MID(G15,2,LEN(G15)-1)),IF(LEFT(G15,1)="&gt;",VALUE(MID(G15,2,LEN(15)-1)),IF(G15="W","W","ERROR")))))))))</f>
        <v/>
      </c>
      <c r="AM15" s="290" t="str">
        <f t="shared" si="2"/>
        <v/>
      </c>
      <c r="AN15" s="290" t="str">
        <f t="shared" si="2"/>
        <v/>
      </c>
      <c r="AO15" s="290" t="str">
        <f t="shared" si="2"/>
        <v/>
      </c>
      <c r="AP15" s="290" t="str">
        <f t="shared" si="2"/>
        <v/>
      </c>
      <c r="AQ15" s="290" t="str">
        <f t="shared" ref="AQ15:AY20" si="4">IF(ISBLANK(N15),"",IF(ISNUMBER(N15),N15,IF(LEFT(N15,2)="NS","",IF(LEFT(N15,3)="ND(",VALUE(MID(N15,4,LEN(N15)-4))/2,IF(LEFT(N15,3)="ND ",VALUE(MID(N15,5,LEN(N15)-5)/2),IF(N15="No Discharge","",IF(N15="W","W","ERROR")))))))</f>
        <v/>
      </c>
      <c r="AR15" s="290" t="str">
        <f t="shared" si="4"/>
        <v/>
      </c>
      <c r="AS15" s="290" t="str">
        <f t="shared" si="4"/>
        <v/>
      </c>
      <c r="AT15" s="290" t="str">
        <f t="shared" si="4"/>
        <v/>
      </c>
      <c r="AU15" s="290" t="str">
        <f t="shared" si="4"/>
        <v/>
      </c>
      <c r="AV15" s="290" t="str">
        <f t="shared" si="4"/>
        <v/>
      </c>
      <c r="AW15" s="290" t="str">
        <f t="shared" si="4"/>
        <v/>
      </c>
      <c r="AX15" s="290" t="str">
        <f t="shared" si="4"/>
        <v/>
      </c>
      <c r="AY15" s="290" t="str">
        <f t="shared" si="4"/>
        <v/>
      </c>
      <c r="AZ15" s="290" t="str">
        <f t="shared" ref="AZ15:BH20" si="5">IF(ISBLANK(Y15),"",IF(ISNUMBER(Y15),Y15,IF(LEFT(Y15,2)="NS","",IF(LEFT(Y15,3)="ND(",VALUE(MID(Y15,4,LEN(Y15)-4))/2,IF(LEFT(Y15,3)="ND ",VALUE(MID(Y15,5,LEN(Y15)-5)/2),IF(Y15="No Discharge","",IF(Y15="W","W","ERROR")))))))</f>
        <v/>
      </c>
      <c r="BA15" s="290" t="str">
        <f t="shared" si="5"/>
        <v/>
      </c>
      <c r="BB15" s="290" t="str">
        <f t="shared" si="5"/>
        <v/>
      </c>
      <c r="BC15" s="290" t="str">
        <f t="shared" si="5"/>
        <v/>
      </c>
      <c r="BD15" s="290" t="str">
        <f t="shared" si="5"/>
        <v/>
      </c>
      <c r="BE15" s="290" t="str">
        <f t="shared" si="5"/>
        <v/>
      </c>
      <c r="BF15" s="290" t="str">
        <f t="shared" si="5"/>
        <v/>
      </c>
      <c r="BG15" s="290" t="str">
        <f t="shared" si="5"/>
        <v/>
      </c>
      <c r="BH15" s="290" t="str">
        <f t="shared" si="5"/>
        <v/>
      </c>
    </row>
    <row r="16" spans="1:60" s="291" customFormat="1" ht="14.25" customHeight="1" x14ac:dyDescent="0.25">
      <c r="A16" s="270" t="str">
        <f>IF(B16="","",A$15)</f>
        <v/>
      </c>
      <c r="B16" s="126"/>
      <c r="C16" s="349"/>
      <c r="D16" s="349"/>
      <c r="E16" s="349"/>
      <c r="F16" s="349"/>
      <c r="G16" s="349"/>
      <c r="H16" s="349"/>
      <c r="I16" s="333"/>
      <c r="J16" s="333"/>
      <c r="K16" s="333"/>
      <c r="L16" s="289" t="str">
        <f t="shared" si="0"/>
        <v/>
      </c>
      <c r="M16" s="289" t="str">
        <f t="shared" si="1"/>
        <v/>
      </c>
      <c r="N16" s="333"/>
      <c r="O16" s="333"/>
      <c r="P16" s="333"/>
      <c r="Q16" s="333"/>
      <c r="R16" s="333"/>
      <c r="S16" s="333"/>
      <c r="T16" s="333"/>
      <c r="U16" s="333"/>
      <c r="V16" s="333"/>
      <c r="W16" s="289" t="str">
        <f t="shared" ref="W16:W41" si="6">IF($A16="","",$A16)</f>
        <v/>
      </c>
      <c r="X16" s="289" t="str">
        <f t="shared" ref="X16:X41" si="7">IF($B16="","",$B16)</f>
        <v/>
      </c>
      <c r="Y16" s="333"/>
      <c r="Z16" s="333"/>
      <c r="AA16" s="333"/>
      <c r="AB16" s="333"/>
      <c r="AC16" s="333"/>
      <c r="AD16" s="333"/>
      <c r="AE16" s="333"/>
      <c r="AF16" s="333"/>
      <c r="AG16" s="333"/>
      <c r="AH16" s="290" t="str">
        <f t="shared" si="2"/>
        <v/>
      </c>
      <c r="AI16" s="290" t="str">
        <f t="shared" si="2"/>
        <v/>
      </c>
      <c r="AJ16" s="290" t="str">
        <f t="shared" si="2"/>
        <v/>
      </c>
      <c r="AK16" s="290" t="str">
        <f t="shared" si="2"/>
        <v/>
      </c>
      <c r="AL16" s="269" t="str">
        <f t="shared" si="3"/>
        <v/>
      </c>
      <c r="AM16" s="290" t="str">
        <f t="shared" si="2"/>
        <v/>
      </c>
      <c r="AN16" s="290" t="str">
        <f t="shared" si="2"/>
        <v/>
      </c>
      <c r="AO16" s="290" t="str">
        <f t="shared" si="2"/>
        <v/>
      </c>
      <c r="AP16" s="290" t="str">
        <f t="shared" si="2"/>
        <v/>
      </c>
      <c r="AQ16" s="290" t="str">
        <f t="shared" si="4"/>
        <v/>
      </c>
      <c r="AR16" s="290" t="str">
        <f t="shared" si="4"/>
        <v/>
      </c>
      <c r="AS16" s="290" t="str">
        <f t="shared" si="4"/>
        <v/>
      </c>
      <c r="AT16" s="290" t="str">
        <f t="shared" si="4"/>
        <v/>
      </c>
      <c r="AU16" s="290" t="str">
        <f t="shared" si="4"/>
        <v/>
      </c>
      <c r="AV16" s="290" t="str">
        <f t="shared" si="4"/>
        <v/>
      </c>
      <c r="AW16" s="290" t="str">
        <f t="shared" si="4"/>
        <v/>
      </c>
      <c r="AX16" s="290" t="str">
        <f t="shared" si="4"/>
        <v/>
      </c>
      <c r="AY16" s="290" t="str">
        <f t="shared" si="4"/>
        <v/>
      </c>
      <c r="AZ16" s="290" t="str">
        <f t="shared" si="5"/>
        <v/>
      </c>
      <c r="BA16" s="290" t="str">
        <f t="shared" si="5"/>
        <v/>
      </c>
      <c r="BB16" s="290" t="str">
        <f t="shared" si="5"/>
        <v/>
      </c>
      <c r="BC16" s="290" t="str">
        <f t="shared" si="5"/>
        <v/>
      </c>
      <c r="BD16" s="290" t="str">
        <f t="shared" si="5"/>
        <v/>
      </c>
      <c r="BE16" s="290" t="str">
        <f t="shared" si="5"/>
        <v/>
      </c>
      <c r="BF16" s="290" t="str">
        <f t="shared" si="5"/>
        <v/>
      </c>
      <c r="BG16" s="290" t="str">
        <f t="shared" si="5"/>
        <v/>
      </c>
      <c r="BH16" s="290" t="str">
        <f t="shared" si="5"/>
        <v/>
      </c>
    </row>
    <row r="17" spans="1:60" s="291" customFormat="1" ht="14.25" customHeight="1" x14ac:dyDescent="0.25">
      <c r="A17" s="270" t="str">
        <f>IF(B17="","",A$15)</f>
        <v/>
      </c>
      <c r="B17" s="126"/>
      <c r="C17" s="349"/>
      <c r="D17" s="349"/>
      <c r="E17" s="349"/>
      <c r="F17" s="349"/>
      <c r="G17" s="349"/>
      <c r="H17" s="349"/>
      <c r="I17" s="333"/>
      <c r="J17" s="333"/>
      <c r="K17" s="333"/>
      <c r="L17" s="289" t="str">
        <f t="shared" si="0"/>
        <v/>
      </c>
      <c r="M17" s="289" t="str">
        <f t="shared" si="1"/>
        <v/>
      </c>
      <c r="N17" s="333"/>
      <c r="O17" s="333"/>
      <c r="P17" s="333"/>
      <c r="Q17" s="333"/>
      <c r="R17" s="333"/>
      <c r="S17" s="333"/>
      <c r="T17" s="333"/>
      <c r="U17" s="333"/>
      <c r="V17" s="333"/>
      <c r="W17" s="289" t="str">
        <f t="shared" si="6"/>
        <v/>
      </c>
      <c r="X17" s="289" t="str">
        <f t="shared" si="7"/>
        <v/>
      </c>
      <c r="Y17" s="333"/>
      <c r="Z17" s="333"/>
      <c r="AA17" s="333"/>
      <c r="AB17" s="333"/>
      <c r="AC17" s="333"/>
      <c r="AD17" s="333"/>
      <c r="AE17" s="333"/>
      <c r="AF17" s="333"/>
      <c r="AG17" s="333"/>
      <c r="AH17" s="290" t="str">
        <f t="shared" si="2"/>
        <v/>
      </c>
      <c r="AI17" s="290" t="str">
        <f t="shared" si="2"/>
        <v/>
      </c>
      <c r="AJ17" s="290" t="str">
        <f t="shared" si="2"/>
        <v/>
      </c>
      <c r="AK17" s="290" t="str">
        <f t="shared" si="2"/>
        <v/>
      </c>
      <c r="AL17" s="269" t="str">
        <f t="shared" si="3"/>
        <v/>
      </c>
      <c r="AM17" s="290" t="str">
        <f t="shared" si="2"/>
        <v/>
      </c>
      <c r="AN17" s="290" t="str">
        <f t="shared" si="2"/>
        <v/>
      </c>
      <c r="AO17" s="290" t="str">
        <f t="shared" si="2"/>
        <v/>
      </c>
      <c r="AP17" s="290" t="str">
        <f t="shared" si="2"/>
        <v/>
      </c>
      <c r="AQ17" s="290" t="str">
        <f t="shared" si="4"/>
        <v/>
      </c>
      <c r="AR17" s="290" t="str">
        <f t="shared" si="4"/>
        <v/>
      </c>
      <c r="AS17" s="290" t="str">
        <f t="shared" si="4"/>
        <v/>
      </c>
      <c r="AT17" s="290" t="str">
        <f t="shared" si="4"/>
        <v/>
      </c>
      <c r="AU17" s="290" t="str">
        <f t="shared" si="4"/>
        <v/>
      </c>
      <c r="AV17" s="290" t="str">
        <f t="shared" si="4"/>
        <v/>
      </c>
      <c r="AW17" s="290" t="str">
        <f t="shared" si="4"/>
        <v/>
      </c>
      <c r="AX17" s="290" t="str">
        <f t="shared" si="4"/>
        <v/>
      </c>
      <c r="AY17" s="290" t="str">
        <f t="shared" si="4"/>
        <v/>
      </c>
      <c r="AZ17" s="290" t="str">
        <f t="shared" si="5"/>
        <v/>
      </c>
      <c r="BA17" s="290" t="str">
        <f t="shared" si="5"/>
        <v/>
      </c>
      <c r="BB17" s="290" t="str">
        <f t="shared" si="5"/>
        <v/>
      </c>
      <c r="BC17" s="290" t="str">
        <f t="shared" si="5"/>
        <v/>
      </c>
      <c r="BD17" s="290" t="str">
        <f t="shared" si="5"/>
        <v/>
      </c>
      <c r="BE17" s="290" t="str">
        <f t="shared" si="5"/>
        <v/>
      </c>
      <c r="BF17" s="290" t="str">
        <f t="shared" si="5"/>
        <v/>
      </c>
      <c r="BG17" s="290" t="str">
        <f t="shared" si="5"/>
        <v/>
      </c>
      <c r="BH17" s="290" t="str">
        <f t="shared" si="5"/>
        <v/>
      </c>
    </row>
    <row r="18" spans="1:60" s="291" customFormat="1" ht="14.25" customHeight="1" x14ac:dyDescent="0.25">
      <c r="A18" s="270" t="str">
        <f>IF(B18="","",A$15)</f>
        <v/>
      </c>
      <c r="B18" s="126"/>
      <c r="C18" s="349"/>
      <c r="D18" s="349"/>
      <c r="E18" s="349"/>
      <c r="F18" s="349"/>
      <c r="G18" s="349"/>
      <c r="H18" s="349"/>
      <c r="I18" s="333"/>
      <c r="J18" s="333"/>
      <c r="K18" s="333"/>
      <c r="L18" s="289" t="str">
        <f t="shared" si="0"/>
        <v/>
      </c>
      <c r="M18" s="289" t="str">
        <f t="shared" si="1"/>
        <v/>
      </c>
      <c r="N18" s="333"/>
      <c r="O18" s="333"/>
      <c r="P18" s="333"/>
      <c r="Q18" s="333"/>
      <c r="R18" s="333"/>
      <c r="S18" s="333"/>
      <c r="T18" s="333"/>
      <c r="U18" s="333"/>
      <c r="V18" s="333"/>
      <c r="W18" s="289" t="str">
        <f t="shared" si="6"/>
        <v/>
      </c>
      <c r="X18" s="289" t="str">
        <f t="shared" si="7"/>
        <v/>
      </c>
      <c r="Y18" s="333"/>
      <c r="Z18" s="333"/>
      <c r="AA18" s="333"/>
      <c r="AB18" s="333"/>
      <c r="AC18" s="333"/>
      <c r="AD18" s="333"/>
      <c r="AE18" s="333"/>
      <c r="AF18" s="333"/>
      <c r="AG18" s="333"/>
      <c r="AH18" s="290" t="str">
        <f t="shared" si="2"/>
        <v/>
      </c>
      <c r="AI18" s="290" t="str">
        <f t="shared" si="2"/>
        <v/>
      </c>
      <c r="AJ18" s="290" t="str">
        <f t="shared" si="2"/>
        <v/>
      </c>
      <c r="AK18" s="290" t="str">
        <f t="shared" si="2"/>
        <v/>
      </c>
      <c r="AL18" s="269" t="str">
        <f t="shared" si="3"/>
        <v/>
      </c>
      <c r="AM18" s="290" t="str">
        <f t="shared" si="2"/>
        <v/>
      </c>
      <c r="AN18" s="290" t="str">
        <f t="shared" si="2"/>
        <v/>
      </c>
      <c r="AO18" s="290" t="str">
        <f t="shared" si="2"/>
        <v/>
      </c>
      <c r="AP18" s="290" t="str">
        <f t="shared" si="2"/>
        <v/>
      </c>
      <c r="AQ18" s="290" t="str">
        <f t="shared" si="4"/>
        <v/>
      </c>
      <c r="AR18" s="290" t="str">
        <f t="shared" si="4"/>
        <v/>
      </c>
      <c r="AS18" s="290" t="str">
        <f t="shared" si="4"/>
        <v/>
      </c>
      <c r="AT18" s="290" t="str">
        <f t="shared" si="4"/>
        <v/>
      </c>
      <c r="AU18" s="290" t="str">
        <f t="shared" si="4"/>
        <v/>
      </c>
      <c r="AV18" s="290" t="str">
        <f t="shared" si="4"/>
        <v/>
      </c>
      <c r="AW18" s="290" t="str">
        <f t="shared" si="4"/>
        <v/>
      </c>
      <c r="AX18" s="290" t="str">
        <f t="shared" si="4"/>
        <v/>
      </c>
      <c r="AY18" s="290" t="str">
        <f t="shared" si="4"/>
        <v/>
      </c>
      <c r="AZ18" s="290" t="str">
        <f t="shared" si="5"/>
        <v/>
      </c>
      <c r="BA18" s="290" t="str">
        <f t="shared" si="5"/>
        <v/>
      </c>
      <c r="BB18" s="290" t="str">
        <f t="shared" si="5"/>
        <v/>
      </c>
      <c r="BC18" s="290" t="str">
        <f t="shared" si="5"/>
        <v/>
      </c>
      <c r="BD18" s="290" t="str">
        <f t="shared" si="5"/>
        <v/>
      </c>
      <c r="BE18" s="290" t="str">
        <f t="shared" si="5"/>
        <v/>
      </c>
      <c r="BF18" s="290" t="str">
        <f t="shared" si="5"/>
        <v/>
      </c>
      <c r="BG18" s="290" t="str">
        <f t="shared" si="5"/>
        <v/>
      </c>
      <c r="BH18" s="290" t="str">
        <f t="shared" si="5"/>
        <v/>
      </c>
    </row>
    <row r="19" spans="1:60" s="291" customFormat="1" ht="14.25" customHeight="1" x14ac:dyDescent="0.25">
      <c r="A19" s="270" t="str">
        <f>IF(B19="","",A$15)</f>
        <v/>
      </c>
      <c r="B19" s="126"/>
      <c r="C19" s="333"/>
      <c r="D19" s="333"/>
      <c r="E19" s="333"/>
      <c r="F19" s="333"/>
      <c r="G19" s="333"/>
      <c r="H19" s="333"/>
      <c r="I19" s="333"/>
      <c r="J19" s="333"/>
      <c r="K19" s="333"/>
      <c r="L19" s="289" t="str">
        <f t="shared" si="0"/>
        <v/>
      </c>
      <c r="M19" s="289" t="str">
        <f t="shared" si="1"/>
        <v/>
      </c>
      <c r="N19" s="333"/>
      <c r="O19" s="333"/>
      <c r="P19" s="333"/>
      <c r="Q19" s="333"/>
      <c r="R19" s="333"/>
      <c r="S19" s="333"/>
      <c r="T19" s="333"/>
      <c r="U19" s="333"/>
      <c r="V19" s="333"/>
      <c r="W19" s="289" t="str">
        <f t="shared" si="6"/>
        <v/>
      </c>
      <c r="X19" s="289" t="str">
        <f t="shared" si="7"/>
        <v/>
      </c>
      <c r="Y19" s="333"/>
      <c r="Z19" s="333"/>
      <c r="AA19" s="333"/>
      <c r="AB19" s="333"/>
      <c r="AC19" s="333"/>
      <c r="AD19" s="333"/>
      <c r="AE19" s="333"/>
      <c r="AF19" s="333"/>
      <c r="AG19" s="333"/>
      <c r="AH19" s="290" t="str">
        <f t="shared" si="2"/>
        <v/>
      </c>
      <c r="AI19" s="290" t="str">
        <f t="shared" si="2"/>
        <v/>
      </c>
      <c r="AJ19" s="290" t="str">
        <f t="shared" si="2"/>
        <v/>
      </c>
      <c r="AK19" s="290" t="str">
        <f t="shared" si="2"/>
        <v/>
      </c>
      <c r="AL19" s="269" t="str">
        <f t="shared" si="3"/>
        <v/>
      </c>
      <c r="AM19" s="290" t="str">
        <f t="shared" si="2"/>
        <v/>
      </c>
      <c r="AN19" s="290" t="str">
        <f t="shared" si="2"/>
        <v/>
      </c>
      <c r="AO19" s="290" t="str">
        <f t="shared" si="2"/>
        <v/>
      </c>
      <c r="AP19" s="290" t="str">
        <f t="shared" si="2"/>
        <v/>
      </c>
      <c r="AQ19" s="290" t="str">
        <f t="shared" si="4"/>
        <v/>
      </c>
      <c r="AR19" s="290" t="str">
        <f t="shared" si="4"/>
        <v/>
      </c>
      <c r="AS19" s="290" t="str">
        <f t="shared" si="4"/>
        <v/>
      </c>
      <c r="AT19" s="290" t="str">
        <f t="shared" si="4"/>
        <v/>
      </c>
      <c r="AU19" s="290" t="str">
        <f t="shared" si="4"/>
        <v/>
      </c>
      <c r="AV19" s="290" t="str">
        <f t="shared" si="4"/>
        <v/>
      </c>
      <c r="AW19" s="290" t="str">
        <f t="shared" si="4"/>
        <v/>
      </c>
      <c r="AX19" s="290" t="str">
        <f t="shared" si="4"/>
        <v/>
      </c>
      <c r="AY19" s="290" t="str">
        <f t="shared" si="4"/>
        <v/>
      </c>
      <c r="AZ19" s="290" t="str">
        <f t="shared" si="5"/>
        <v/>
      </c>
      <c r="BA19" s="290" t="str">
        <f t="shared" si="5"/>
        <v/>
      </c>
      <c r="BB19" s="290" t="str">
        <f t="shared" si="5"/>
        <v/>
      </c>
      <c r="BC19" s="290" t="str">
        <f t="shared" si="5"/>
        <v/>
      </c>
      <c r="BD19" s="290" t="str">
        <f t="shared" si="5"/>
        <v/>
      </c>
      <c r="BE19" s="290" t="str">
        <f t="shared" si="5"/>
        <v/>
      </c>
      <c r="BF19" s="290" t="str">
        <f t="shared" si="5"/>
        <v/>
      </c>
      <c r="BG19" s="290" t="str">
        <f t="shared" si="5"/>
        <v/>
      </c>
      <c r="BH19" s="290" t="str">
        <f t="shared" si="5"/>
        <v/>
      </c>
    </row>
    <row r="20" spans="1:60" s="291" customFormat="1" ht="14.25" customHeight="1" x14ac:dyDescent="0.25">
      <c r="A20" s="270" t="str">
        <f>IF(B20="","",A$15)</f>
        <v/>
      </c>
      <c r="B20" s="126"/>
      <c r="C20" s="333"/>
      <c r="D20" s="333"/>
      <c r="E20" s="333"/>
      <c r="F20" s="333"/>
      <c r="G20" s="333"/>
      <c r="H20" s="333"/>
      <c r="I20" s="333"/>
      <c r="J20" s="333"/>
      <c r="K20" s="333"/>
      <c r="L20" s="289" t="str">
        <f t="shared" si="0"/>
        <v/>
      </c>
      <c r="M20" s="289" t="str">
        <f t="shared" si="1"/>
        <v/>
      </c>
      <c r="N20" s="333"/>
      <c r="O20" s="333"/>
      <c r="P20" s="333"/>
      <c r="Q20" s="333"/>
      <c r="R20" s="333"/>
      <c r="S20" s="333"/>
      <c r="T20" s="333"/>
      <c r="U20" s="333"/>
      <c r="V20" s="333"/>
      <c r="W20" s="289" t="str">
        <f t="shared" si="6"/>
        <v/>
      </c>
      <c r="X20" s="289" t="str">
        <f t="shared" si="7"/>
        <v/>
      </c>
      <c r="Y20" s="333"/>
      <c r="Z20" s="333"/>
      <c r="AA20" s="333"/>
      <c r="AB20" s="333"/>
      <c r="AC20" s="333"/>
      <c r="AD20" s="333"/>
      <c r="AE20" s="333"/>
      <c r="AF20" s="333"/>
      <c r="AG20" s="333"/>
      <c r="AH20" s="290" t="str">
        <f t="shared" si="2"/>
        <v/>
      </c>
      <c r="AI20" s="290" t="str">
        <f t="shared" si="2"/>
        <v/>
      </c>
      <c r="AJ20" s="290" t="str">
        <f t="shared" si="2"/>
        <v/>
      </c>
      <c r="AK20" s="290" t="str">
        <f t="shared" si="2"/>
        <v/>
      </c>
      <c r="AL20" s="269" t="str">
        <f t="shared" si="3"/>
        <v/>
      </c>
      <c r="AM20" s="290" t="str">
        <f t="shared" si="2"/>
        <v/>
      </c>
      <c r="AN20" s="290" t="str">
        <f t="shared" si="2"/>
        <v/>
      </c>
      <c r="AO20" s="290" t="str">
        <f t="shared" si="2"/>
        <v/>
      </c>
      <c r="AP20" s="290" t="str">
        <f t="shared" si="2"/>
        <v/>
      </c>
      <c r="AQ20" s="290" t="str">
        <f t="shared" si="4"/>
        <v/>
      </c>
      <c r="AR20" s="290" t="str">
        <f t="shared" si="4"/>
        <v/>
      </c>
      <c r="AS20" s="290" t="str">
        <f t="shared" si="4"/>
        <v/>
      </c>
      <c r="AT20" s="290" t="str">
        <f t="shared" si="4"/>
        <v/>
      </c>
      <c r="AU20" s="290" t="str">
        <f t="shared" si="4"/>
        <v/>
      </c>
      <c r="AV20" s="290" t="str">
        <f t="shared" si="4"/>
        <v/>
      </c>
      <c r="AW20" s="290" t="str">
        <f t="shared" si="4"/>
        <v/>
      </c>
      <c r="AX20" s="290" t="str">
        <f t="shared" si="4"/>
        <v/>
      </c>
      <c r="AY20" s="290" t="str">
        <f t="shared" si="4"/>
        <v/>
      </c>
      <c r="AZ20" s="290" t="str">
        <f t="shared" si="5"/>
        <v/>
      </c>
      <c r="BA20" s="290" t="str">
        <f t="shared" si="5"/>
        <v/>
      </c>
      <c r="BB20" s="290" t="str">
        <f t="shared" si="5"/>
        <v/>
      </c>
      <c r="BC20" s="290" t="str">
        <f t="shared" si="5"/>
        <v/>
      </c>
      <c r="BD20" s="290" t="str">
        <f t="shared" si="5"/>
        <v/>
      </c>
      <c r="BE20" s="290" t="str">
        <f t="shared" si="5"/>
        <v/>
      </c>
      <c r="BF20" s="290" t="str">
        <f t="shared" si="5"/>
        <v/>
      </c>
      <c r="BG20" s="290" t="str">
        <f t="shared" si="5"/>
        <v/>
      </c>
      <c r="BH20" s="290" t="str">
        <f t="shared" si="5"/>
        <v/>
      </c>
    </row>
    <row r="21" spans="1:60" s="44" customFormat="1" ht="14.25" customHeight="1" x14ac:dyDescent="0.25">
      <c r="A21" s="386" t="s">
        <v>24</v>
      </c>
      <c r="B21" s="387"/>
      <c r="C21" s="129" t="str">
        <f>IF(ISERROR(AH21),"",AH21)</f>
        <v/>
      </c>
      <c r="D21" s="129" t="str">
        <f t="shared" ref="D21:K21" si="8">IF(ISERROR(AI21),"",AI21)</f>
        <v/>
      </c>
      <c r="E21" s="166" t="str">
        <f t="shared" si="8"/>
        <v/>
      </c>
      <c r="F21" s="129" t="str">
        <f t="shared" si="8"/>
        <v/>
      </c>
      <c r="G21" s="128" t="str">
        <f t="shared" si="8"/>
        <v/>
      </c>
      <c r="H21" s="336" t="str">
        <f t="shared" si="8"/>
        <v/>
      </c>
      <c r="I21" s="127" t="str">
        <f t="shared" si="8"/>
        <v/>
      </c>
      <c r="J21" s="169" t="str">
        <f t="shared" si="8"/>
        <v/>
      </c>
      <c r="K21" s="335" t="str">
        <f t="shared" si="8"/>
        <v/>
      </c>
      <c r="L21" s="386" t="s">
        <v>24</v>
      </c>
      <c r="M21" s="387"/>
      <c r="N21" s="127" t="str">
        <f>IF(ISERROR(AQ21),"",AQ21)</f>
        <v/>
      </c>
      <c r="O21" s="128" t="str">
        <f t="shared" ref="O21:V21" si="9">IF(ISERROR(AR21),"",AR21)</f>
        <v/>
      </c>
      <c r="P21" s="128" t="str">
        <f t="shared" si="9"/>
        <v/>
      </c>
      <c r="Q21" s="128" t="str">
        <f t="shared" si="9"/>
        <v/>
      </c>
      <c r="R21" s="340" t="str">
        <f t="shared" si="9"/>
        <v/>
      </c>
      <c r="S21" s="342" t="str">
        <f t="shared" si="9"/>
        <v/>
      </c>
      <c r="T21" s="342" t="str">
        <f t="shared" si="9"/>
        <v/>
      </c>
      <c r="U21" s="128" t="str">
        <f t="shared" si="9"/>
        <v/>
      </c>
      <c r="V21" s="339" t="str">
        <f t="shared" si="9"/>
        <v/>
      </c>
      <c r="W21" s="386" t="s">
        <v>24</v>
      </c>
      <c r="X21" s="387"/>
      <c r="Y21" s="127" t="str">
        <f>IF(ISERROR(AZ21),"",AZ21)</f>
        <v/>
      </c>
      <c r="Z21" s="166" t="str">
        <f t="shared" ref="Z21:AG21" si="10">IF(ISERROR(BA21),"",BA21)</f>
        <v/>
      </c>
      <c r="AA21" s="128" t="str">
        <f t="shared" si="10"/>
        <v/>
      </c>
      <c r="AB21" s="340" t="str">
        <f t="shared" si="10"/>
        <v/>
      </c>
      <c r="AC21" s="169" t="str">
        <f t="shared" si="10"/>
        <v/>
      </c>
      <c r="AD21" s="342" t="str">
        <f t="shared" si="10"/>
        <v/>
      </c>
      <c r="AE21" s="127"/>
      <c r="AF21" s="129" t="str">
        <f t="shared" si="10"/>
        <v/>
      </c>
      <c r="AG21" s="338" t="str">
        <f t="shared" si="10"/>
        <v/>
      </c>
      <c r="AH21" s="292" t="str">
        <f t="shared" ref="AH21:AP21" si="11">IF(AH15="ERROR","ERROR",IF(AH16="ERROR","ERROR",IF(AH17="ERROR","ERROR",IF(AH18="ERROR","ERROR",IF(AH19="ERROR","ERROR",IF(AH20="ERROR","ERROR",IF(AH15="W","W",IF(AH16="W","W",IF(AH17="W","W",IF(AH18="W","W",IF(AH19="W","W",IF(AH20="W","W",IF(ISBLANK(C15),IF(ISBLANK(C16),IF(ISBLANK(C17),IF(ISBLANK(C18),IF(ISBLANK(C19),IF(ISBLANK(C20),"",GEOMEAN(AH15:AH20)),GEOMEAN(AH15:AH20)),GEOMEAN(AH15:AH20)),GEOMEAN(AH15:AH20)),GEOMEAN(AH15:AH20)),GEOMEAN(AH15:AH20))))))))))))))</f>
        <v/>
      </c>
      <c r="AI21" s="293" t="str">
        <f t="shared" si="11"/>
        <v/>
      </c>
      <c r="AJ21" s="293" t="str">
        <f t="shared" si="11"/>
        <v/>
      </c>
      <c r="AK21" s="292" t="str">
        <f t="shared" si="11"/>
        <v/>
      </c>
      <c r="AL21" s="292" t="str">
        <f t="shared" si="11"/>
        <v/>
      </c>
      <c r="AM21" s="293" t="str">
        <f t="shared" si="11"/>
        <v/>
      </c>
      <c r="AN21" s="292" t="str">
        <f t="shared" si="11"/>
        <v/>
      </c>
      <c r="AO21" s="293" t="str">
        <f t="shared" si="11"/>
        <v/>
      </c>
      <c r="AP21" s="294" t="str">
        <f t="shared" si="11"/>
        <v/>
      </c>
      <c r="AQ21" s="295" t="str">
        <f t="shared" ref="AQ21:AY21" si="12">IF(AQ15="ERROR","ERROR",IF(AQ16="ERROR","ERROR",IF(AQ17="ERROR","ERROR",IF(AQ18="ERROR","ERROR",IF(AQ19="ERROR","ERROR",IF(AQ20="ERROR","ERROR",IF(AQ15="W","W",IF(AQ16="W","W",IF(AQ17="W","W",IF(AQ18="W","W",IF(AQ19="W","W",IF(AQ20="W","W",IF(ISBLANK(N15),IF(ISBLANK(N16),IF(ISBLANK(N17),IF(ISBLANK(N18),IF(ISBLANK(N19),IF(ISBLANK(N20),"",GEOMEAN(AQ15:AQ20)),GEOMEAN(AQ15:AQ20)),GEOMEAN(AQ15:AQ20)),GEOMEAN(AQ15:AQ20)),GEOMEAN(AQ15:AQ20)),GEOMEAN(AQ15:AQ20))))))))))))))</f>
        <v/>
      </c>
      <c r="AR21" s="296" t="str">
        <f t="shared" si="12"/>
        <v/>
      </c>
      <c r="AS21" s="293" t="str">
        <f t="shared" si="12"/>
        <v/>
      </c>
      <c r="AT21" s="293" t="str">
        <f t="shared" si="12"/>
        <v/>
      </c>
      <c r="AU21" s="294" t="str">
        <f t="shared" si="12"/>
        <v/>
      </c>
      <c r="AV21" s="294" t="str">
        <f t="shared" si="12"/>
        <v/>
      </c>
      <c r="AW21" s="295" t="str">
        <f t="shared" si="12"/>
        <v/>
      </c>
      <c r="AX21" s="295" t="str">
        <f t="shared" si="12"/>
        <v/>
      </c>
      <c r="AY21" s="292" t="str">
        <f t="shared" si="12"/>
        <v/>
      </c>
      <c r="AZ21" s="294" t="str">
        <f>IF(AZ15="ERROR","ERROR",IF(AZ16="ERROR","ERROR",IF(AZ17="ERROR","ERROR",IF(AZ18="ERROR","ERROR",IF(AZ19="ERROR","ERROR",IF(AZ20="ERROR","ERROR",IF(AZ15="W","W",IF(AZ16="W","W",IF(AZ17="W","W",IF(AZ18="W","W",IF(AZ19="W","W",IF(AZ20="W","W",IF(ISBLANK(Y15),IF(ISBLANK(Y16),IF(ISBLANK(Y17),IF(ISBLANK(Y18),IF(ISBLANK(Y19),IF(ISBLANK(Y20),"",GEOMEAN(AZ15:AZ20)),GEOMEAN(AZ15:AZ20)),GEOMEAN(AZ15:AZ20)),GEOMEAN(AZ15:AZ20)),GEOMEAN(AZ15:AZ20)),GEOMEAN(AZ15:AZ20))))))))))))))</f>
        <v/>
      </c>
      <c r="BA21" s="292" t="str">
        <f>IF(BA15="ERROR","ERROR",IF(BA16="ERROR","ERROR",IF(BA17="ERROR","ERROR",IF(BA18="ERROR","ERROR",IF(BA19="ERROR","ERROR",IF(BA20="ERROR","ERROR",IF(BA15="W","W",IF(BA16="W","W",IF(BA17="W","W",IF(BA18="W","W",IF(BA19="W","W",IF(BA20="W","W",IF(ISBLANK(Z15),IF(ISBLANK(Z16),IF(ISBLANK(Z17),IF(ISBLANK(Z18),IF(ISBLANK(Z19),IF(ISBLANK(Z20),"",GEOMEAN(BA15:BA20)),GEOMEAN(BA15:BA20)),GEOMEAN(BA15:BA20)),GEOMEAN(BA15:BA20)),GEOMEAN(BA15:BA20)),GEOMEAN(BA15:BA20))))))))))))))</f>
        <v/>
      </c>
      <c r="BB21" s="293" t="str">
        <f t="shared" ref="BB21:BH21" si="13">IF(BB15="ERROR","ERROR",IF(BB16="ERROR","ERROR",IF(BB17="ERROR","ERROR",IF(BB18="ERROR","ERROR",IF(BB19="ERROR","ERROR",IF(BB20="ERROR","ERROR",IF(BB15="W","W",IF(BB16="W","W",IF(BB17="W","W",IF(BB18="W","W",IF(BB19="W","W",IF(BB20="W","W",IF(ISBLANK(AA15),IF(ISBLANK(AA16),IF(ISBLANK(AA17),IF(ISBLANK(AA18),IF(ISBLANK(AA19),IF(ISBLANK(AA20),"",GEOMEAN(BB15:BB20)),GEOMEAN(BB15:BB20)),GEOMEAN(BB15:BB20)),GEOMEAN(BB15:BB20)),GEOMEAN(BB15:BB20)),GEOMEAN(BB15:BB20))))))))))))))</f>
        <v/>
      </c>
      <c r="BC21" s="293" t="str">
        <f t="shared" si="13"/>
        <v/>
      </c>
      <c r="BD21" s="294" t="str">
        <f t="shared" si="13"/>
        <v/>
      </c>
      <c r="BE21" s="292" t="str">
        <f t="shared" si="13"/>
        <v/>
      </c>
      <c r="BF21" s="293" t="str">
        <f t="shared" si="13"/>
        <v/>
      </c>
      <c r="BG21" s="293" t="str">
        <f t="shared" si="13"/>
        <v/>
      </c>
      <c r="BH21" s="293" t="str">
        <f t="shared" si="13"/>
        <v/>
      </c>
    </row>
    <row r="22" spans="1:60" s="291" customFormat="1" ht="14.25" customHeight="1" x14ac:dyDescent="0.25">
      <c r="A22" s="125"/>
      <c r="B22" s="126"/>
      <c r="C22" s="333"/>
      <c r="D22" s="333"/>
      <c r="E22" s="333"/>
      <c r="F22" s="333"/>
      <c r="G22" s="333"/>
      <c r="H22" s="333"/>
      <c r="I22" s="333"/>
      <c r="J22" s="333"/>
      <c r="K22" s="333"/>
      <c r="L22" s="289" t="str">
        <f t="shared" ref="L22:L27" si="14">IF($A22="","",$A22)</f>
        <v/>
      </c>
      <c r="M22" s="289" t="str">
        <f t="shared" ref="M22:M27" si="15">IF($B22="","",$B22)</f>
        <v/>
      </c>
      <c r="N22" s="333"/>
      <c r="O22" s="333"/>
      <c r="P22" s="333"/>
      <c r="Q22" s="333"/>
      <c r="R22" s="333"/>
      <c r="S22" s="333"/>
      <c r="T22" s="333"/>
      <c r="U22" s="333"/>
      <c r="V22" s="333"/>
      <c r="W22" s="289" t="str">
        <f t="shared" si="6"/>
        <v/>
      </c>
      <c r="X22" s="289" t="str">
        <f t="shared" si="7"/>
        <v/>
      </c>
      <c r="Y22" s="333"/>
      <c r="Z22" s="333"/>
      <c r="AA22" s="333"/>
      <c r="AB22" s="333"/>
      <c r="AC22" s="333"/>
      <c r="AD22" s="333"/>
      <c r="AE22" s="333"/>
      <c r="AF22" s="333"/>
      <c r="AG22" s="333"/>
      <c r="AH22" s="290" t="str">
        <f t="shared" ref="AH22:AP27" si="16">IF(ISBLANK(C22),"",IF(ISNUMBER(C22),C22,IF(LEFT(C22,2)="NS","",IF(LEFT(C22,3)="ND(",VALUE(MID(C22,4,LEN(C22)-4))/2,IF(LEFT(C22,3)="ND ",VALUE(MID(C22,5,LEN(C22)-5)/2),IF(C22="No Discharge","",IF(C22="W","W","ERROR")))))))</f>
        <v/>
      </c>
      <c r="AI22" s="290" t="str">
        <f t="shared" si="16"/>
        <v/>
      </c>
      <c r="AJ22" s="290" t="str">
        <f t="shared" si="16"/>
        <v/>
      </c>
      <c r="AK22" s="290" t="str">
        <f t="shared" si="16"/>
        <v/>
      </c>
      <c r="AL22" s="269" t="str">
        <f t="shared" ref="AL22:AL27" si="17">IF(ISBLANK(G22),"",IF(ISNUMBER(G22),G22,IF(LEFT(G22,2)="NS","",IF(LEFT(G22,3)="ND(",VALUE(MID(G22,4,LEN(G22)-4))/2,IF(LEFT(G22,3)="ND ",VALUE(MID(G22,5,LEN(G22)-5)/2),IF(G22="No Discharge","",IF(LEFT(G22,1)="&lt;",VALUE(MID(G22,2,LEN(G22)-1)),IF(LEFT(G22,1)="&gt;",VALUE(MID(G22,2,LEN(15)-1)),IF(G22="W","W","ERROR")))))))))</f>
        <v/>
      </c>
      <c r="AM22" s="290" t="str">
        <f t="shared" si="16"/>
        <v/>
      </c>
      <c r="AN22" s="290" t="str">
        <f t="shared" si="16"/>
        <v/>
      </c>
      <c r="AO22" s="290" t="str">
        <f t="shared" si="16"/>
        <v/>
      </c>
      <c r="AP22" s="290" t="str">
        <f t="shared" si="16"/>
        <v/>
      </c>
      <c r="AQ22" s="290" t="str">
        <f t="shared" ref="AQ22:AY27" si="18">IF(ISBLANK(N22),"",IF(ISNUMBER(N22),N22,IF(LEFT(N22,2)="NS","",IF(LEFT(N22,3)="ND(",VALUE(MID(N22,4,LEN(N22)-4))/2,IF(LEFT(N22,3)="ND ",VALUE(MID(N22,5,LEN(N22)-5)/2),IF(N22="No Discharge","",IF(N22="W","W","ERROR")))))))</f>
        <v/>
      </c>
      <c r="AR22" s="290" t="str">
        <f t="shared" si="18"/>
        <v/>
      </c>
      <c r="AS22" s="290" t="str">
        <f t="shared" si="18"/>
        <v/>
      </c>
      <c r="AT22" s="290" t="str">
        <f t="shared" si="18"/>
        <v/>
      </c>
      <c r="AU22" s="290" t="str">
        <f t="shared" si="18"/>
        <v/>
      </c>
      <c r="AV22" s="290" t="str">
        <f t="shared" si="18"/>
        <v/>
      </c>
      <c r="AW22" s="290" t="str">
        <f t="shared" si="18"/>
        <v/>
      </c>
      <c r="AX22" s="290" t="str">
        <f t="shared" si="18"/>
        <v/>
      </c>
      <c r="AY22" s="290" t="str">
        <f t="shared" si="18"/>
        <v/>
      </c>
      <c r="AZ22" s="290" t="str">
        <f t="shared" ref="AZ22:BH27" si="19">IF(ISBLANK(Y22),"",IF(ISNUMBER(Y22),Y22,IF(LEFT(Y22,2)="NS","",IF(LEFT(Y22,3)="ND(",VALUE(MID(Y22,4,LEN(Y22)-4))/2,IF(LEFT(Y22,3)="ND ",VALUE(MID(Y22,5,LEN(Y22)-5)/2),IF(Y22="No Discharge","",IF(Y22="W","W","ERROR")))))))</f>
        <v/>
      </c>
      <c r="BA22" s="290" t="str">
        <f t="shared" si="19"/>
        <v/>
      </c>
      <c r="BB22" s="290" t="str">
        <f t="shared" si="19"/>
        <v/>
      </c>
      <c r="BC22" s="290" t="str">
        <f t="shared" si="19"/>
        <v/>
      </c>
      <c r="BD22" s="290" t="str">
        <f t="shared" si="19"/>
        <v/>
      </c>
      <c r="BE22" s="290" t="str">
        <f t="shared" si="19"/>
        <v/>
      </c>
      <c r="BF22" s="290" t="str">
        <f t="shared" si="19"/>
        <v/>
      </c>
      <c r="BG22" s="290" t="str">
        <f t="shared" si="19"/>
        <v/>
      </c>
      <c r="BH22" s="290" t="str">
        <f t="shared" si="19"/>
        <v/>
      </c>
    </row>
    <row r="23" spans="1:60" s="291" customFormat="1" ht="14.25" customHeight="1" x14ac:dyDescent="0.25">
      <c r="A23" s="270" t="str">
        <f>IF(B23="","",A$22)</f>
        <v/>
      </c>
      <c r="B23" s="126"/>
      <c r="C23" s="333"/>
      <c r="D23" s="333"/>
      <c r="E23" s="333"/>
      <c r="F23" s="333"/>
      <c r="G23" s="333"/>
      <c r="H23" s="333"/>
      <c r="I23" s="333"/>
      <c r="J23" s="333"/>
      <c r="K23" s="333"/>
      <c r="L23" s="289" t="str">
        <f t="shared" si="14"/>
        <v/>
      </c>
      <c r="M23" s="289" t="str">
        <f t="shared" si="15"/>
        <v/>
      </c>
      <c r="N23" s="333"/>
      <c r="O23" s="333"/>
      <c r="P23" s="333"/>
      <c r="Q23" s="333"/>
      <c r="R23" s="333"/>
      <c r="S23" s="333"/>
      <c r="T23" s="333"/>
      <c r="U23" s="333"/>
      <c r="V23" s="333"/>
      <c r="W23" s="289" t="str">
        <f t="shared" si="6"/>
        <v/>
      </c>
      <c r="X23" s="289" t="str">
        <f t="shared" si="7"/>
        <v/>
      </c>
      <c r="Y23" s="333"/>
      <c r="Z23" s="333"/>
      <c r="AA23" s="333"/>
      <c r="AB23" s="333"/>
      <c r="AC23" s="333"/>
      <c r="AD23" s="333"/>
      <c r="AE23" s="333"/>
      <c r="AF23" s="333"/>
      <c r="AG23" s="333"/>
      <c r="AH23" s="290" t="str">
        <f t="shared" si="16"/>
        <v/>
      </c>
      <c r="AI23" s="290" t="str">
        <f t="shared" si="16"/>
        <v/>
      </c>
      <c r="AJ23" s="290" t="str">
        <f t="shared" si="16"/>
        <v/>
      </c>
      <c r="AK23" s="290" t="str">
        <f t="shared" si="16"/>
        <v/>
      </c>
      <c r="AL23" s="269" t="str">
        <f t="shared" si="17"/>
        <v/>
      </c>
      <c r="AM23" s="290" t="str">
        <f t="shared" si="16"/>
        <v/>
      </c>
      <c r="AN23" s="290" t="str">
        <f t="shared" si="16"/>
        <v/>
      </c>
      <c r="AO23" s="290" t="str">
        <f t="shared" si="16"/>
        <v/>
      </c>
      <c r="AP23" s="290" t="str">
        <f t="shared" si="16"/>
        <v/>
      </c>
      <c r="AQ23" s="290" t="str">
        <f t="shared" si="18"/>
        <v/>
      </c>
      <c r="AR23" s="290" t="str">
        <f t="shared" si="18"/>
        <v/>
      </c>
      <c r="AS23" s="290" t="str">
        <f t="shared" si="18"/>
        <v/>
      </c>
      <c r="AT23" s="290" t="str">
        <f t="shared" si="18"/>
        <v/>
      </c>
      <c r="AU23" s="290" t="str">
        <f t="shared" si="18"/>
        <v/>
      </c>
      <c r="AV23" s="290" t="str">
        <f t="shared" si="18"/>
        <v/>
      </c>
      <c r="AW23" s="290" t="str">
        <f t="shared" si="18"/>
        <v/>
      </c>
      <c r="AX23" s="290" t="str">
        <f t="shared" si="18"/>
        <v/>
      </c>
      <c r="AY23" s="290" t="str">
        <f t="shared" si="18"/>
        <v/>
      </c>
      <c r="AZ23" s="290" t="str">
        <f t="shared" si="19"/>
        <v/>
      </c>
      <c r="BA23" s="290" t="str">
        <f t="shared" si="19"/>
        <v/>
      </c>
      <c r="BB23" s="290" t="str">
        <f t="shared" si="19"/>
        <v/>
      </c>
      <c r="BC23" s="290" t="str">
        <f t="shared" si="19"/>
        <v/>
      </c>
      <c r="BD23" s="290" t="str">
        <f t="shared" si="19"/>
        <v/>
      </c>
      <c r="BE23" s="290" t="str">
        <f t="shared" si="19"/>
        <v/>
      </c>
      <c r="BF23" s="290" t="str">
        <f t="shared" si="19"/>
        <v/>
      </c>
      <c r="BG23" s="290" t="str">
        <f t="shared" si="19"/>
        <v/>
      </c>
      <c r="BH23" s="290" t="str">
        <f t="shared" si="19"/>
        <v/>
      </c>
    </row>
    <row r="24" spans="1:60" s="291" customFormat="1" ht="14.25" customHeight="1" x14ac:dyDescent="0.25">
      <c r="A24" s="270" t="str">
        <f t="shared" ref="A24:A27" si="20">IF(B24="","",A$22)</f>
        <v/>
      </c>
      <c r="B24" s="126"/>
      <c r="C24" s="333"/>
      <c r="D24" s="333"/>
      <c r="E24" s="333"/>
      <c r="F24" s="333"/>
      <c r="G24" s="333"/>
      <c r="H24" s="333"/>
      <c r="I24" s="333"/>
      <c r="J24" s="333"/>
      <c r="K24" s="333"/>
      <c r="L24" s="289" t="str">
        <f t="shared" si="14"/>
        <v/>
      </c>
      <c r="M24" s="289" t="str">
        <f t="shared" si="15"/>
        <v/>
      </c>
      <c r="N24" s="333"/>
      <c r="O24" s="333"/>
      <c r="P24" s="333"/>
      <c r="Q24" s="333"/>
      <c r="R24" s="333"/>
      <c r="S24" s="333"/>
      <c r="T24" s="333"/>
      <c r="U24" s="333"/>
      <c r="V24" s="333"/>
      <c r="W24" s="289" t="str">
        <f t="shared" si="6"/>
        <v/>
      </c>
      <c r="X24" s="289" t="str">
        <f t="shared" si="7"/>
        <v/>
      </c>
      <c r="Y24" s="333"/>
      <c r="Z24" s="333"/>
      <c r="AA24" s="333"/>
      <c r="AB24" s="333"/>
      <c r="AC24" s="333"/>
      <c r="AD24" s="333"/>
      <c r="AE24" s="333"/>
      <c r="AF24" s="333"/>
      <c r="AG24" s="333"/>
      <c r="AH24" s="290" t="str">
        <f t="shared" si="16"/>
        <v/>
      </c>
      <c r="AI24" s="290" t="str">
        <f t="shared" si="16"/>
        <v/>
      </c>
      <c r="AJ24" s="290" t="str">
        <f t="shared" si="16"/>
        <v/>
      </c>
      <c r="AK24" s="290" t="str">
        <f t="shared" si="16"/>
        <v/>
      </c>
      <c r="AL24" s="269" t="str">
        <f t="shared" si="17"/>
        <v/>
      </c>
      <c r="AM24" s="290" t="str">
        <f t="shared" si="16"/>
        <v/>
      </c>
      <c r="AN24" s="290" t="str">
        <f t="shared" si="16"/>
        <v/>
      </c>
      <c r="AO24" s="290" t="str">
        <f t="shared" si="16"/>
        <v/>
      </c>
      <c r="AP24" s="290" t="str">
        <f t="shared" si="16"/>
        <v/>
      </c>
      <c r="AQ24" s="290" t="str">
        <f t="shared" si="18"/>
        <v/>
      </c>
      <c r="AR24" s="290" t="str">
        <f t="shared" si="18"/>
        <v/>
      </c>
      <c r="AS24" s="290" t="str">
        <f t="shared" si="18"/>
        <v/>
      </c>
      <c r="AT24" s="290" t="str">
        <f t="shared" si="18"/>
        <v/>
      </c>
      <c r="AU24" s="290" t="str">
        <f t="shared" si="18"/>
        <v/>
      </c>
      <c r="AV24" s="290" t="str">
        <f t="shared" si="18"/>
        <v/>
      </c>
      <c r="AW24" s="290" t="str">
        <f t="shared" si="18"/>
        <v/>
      </c>
      <c r="AX24" s="290" t="str">
        <f t="shared" si="18"/>
        <v/>
      </c>
      <c r="AY24" s="290" t="str">
        <f t="shared" si="18"/>
        <v/>
      </c>
      <c r="AZ24" s="290" t="str">
        <f t="shared" si="19"/>
        <v/>
      </c>
      <c r="BA24" s="290" t="str">
        <f t="shared" si="19"/>
        <v/>
      </c>
      <c r="BB24" s="290" t="str">
        <f t="shared" si="19"/>
        <v/>
      </c>
      <c r="BC24" s="290" t="str">
        <f t="shared" si="19"/>
        <v/>
      </c>
      <c r="BD24" s="290" t="str">
        <f t="shared" si="19"/>
        <v/>
      </c>
      <c r="BE24" s="290" t="str">
        <f t="shared" si="19"/>
        <v/>
      </c>
      <c r="BF24" s="290" t="str">
        <f t="shared" si="19"/>
        <v/>
      </c>
      <c r="BG24" s="290" t="str">
        <f t="shared" si="19"/>
        <v/>
      </c>
      <c r="BH24" s="290" t="str">
        <f t="shared" si="19"/>
        <v/>
      </c>
    </row>
    <row r="25" spans="1:60" s="291" customFormat="1" ht="14.25" customHeight="1" x14ac:dyDescent="0.25">
      <c r="A25" s="270" t="str">
        <f t="shared" si="20"/>
        <v/>
      </c>
      <c r="B25" s="126"/>
      <c r="C25" s="333"/>
      <c r="D25" s="333"/>
      <c r="E25" s="333"/>
      <c r="F25" s="333"/>
      <c r="G25" s="333"/>
      <c r="H25" s="333"/>
      <c r="I25" s="333"/>
      <c r="J25" s="333"/>
      <c r="K25" s="333"/>
      <c r="L25" s="289" t="str">
        <f t="shared" si="14"/>
        <v/>
      </c>
      <c r="M25" s="289" t="str">
        <f t="shared" si="15"/>
        <v/>
      </c>
      <c r="N25" s="333"/>
      <c r="O25" s="333"/>
      <c r="P25" s="333"/>
      <c r="Q25" s="333"/>
      <c r="R25" s="333"/>
      <c r="S25" s="333"/>
      <c r="T25" s="333"/>
      <c r="U25" s="333"/>
      <c r="V25" s="333"/>
      <c r="W25" s="289" t="str">
        <f t="shared" si="6"/>
        <v/>
      </c>
      <c r="X25" s="289" t="str">
        <f t="shared" si="7"/>
        <v/>
      </c>
      <c r="Y25" s="333"/>
      <c r="Z25" s="333"/>
      <c r="AA25" s="333"/>
      <c r="AB25" s="333"/>
      <c r="AC25" s="333"/>
      <c r="AD25" s="333"/>
      <c r="AE25" s="333"/>
      <c r="AF25" s="333"/>
      <c r="AG25" s="333"/>
      <c r="AH25" s="290" t="str">
        <f t="shared" si="16"/>
        <v/>
      </c>
      <c r="AI25" s="290" t="str">
        <f t="shared" si="16"/>
        <v/>
      </c>
      <c r="AJ25" s="290" t="str">
        <f t="shared" si="16"/>
        <v/>
      </c>
      <c r="AK25" s="290" t="str">
        <f t="shared" si="16"/>
        <v/>
      </c>
      <c r="AL25" s="269" t="str">
        <f t="shared" si="17"/>
        <v/>
      </c>
      <c r="AM25" s="290" t="str">
        <f t="shared" si="16"/>
        <v/>
      </c>
      <c r="AN25" s="290" t="str">
        <f t="shared" si="16"/>
        <v/>
      </c>
      <c r="AO25" s="290" t="str">
        <f t="shared" si="16"/>
        <v/>
      </c>
      <c r="AP25" s="290" t="str">
        <f t="shared" si="16"/>
        <v/>
      </c>
      <c r="AQ25" s="290" t="str">
        <f t="shared" si="18"/>
        <v/>
      </c>
      <c r="AR25" s="290" t="str">
        <f t="shared" si="18"/>
        <v/>
      </c>
      <c r="AS25" s="290" t="str">
        <f t="shared" si="18"/>
        <v/>
      </c>
      <c r="AT25" s="290" t="str">
        <f t="shared" si="18"/>
        <v/>
      </c>
      <c r="AU25" s="290" t="str">
        <f t="shared" si="18"/>
        <v/>
      </c>
      <c r="AV25" s="290" t="str">
        <f t="shared" si="18"/>
        <v/>
      </c>
      <c r="AW25" s="290" t="str">
        <f t="shared" si="18"/>
        <v/>
      </c>
      <c r="AX25" s="290" t="str">
        <f t="shared" si="18"/>
        <v/>
      </c>
      <c r="AY25" s="290" t="str">
        <f t="shared" si="18"/>
        <v/>
      </c>
      <c r="AZ25" s="290" t="str">
        <f t="shared" si="19"/>
        <v/>
      </c>
      <c r="BA25" s="290" t="str">
        <f t="shared" si="19"/>
        <v/>
      </c>
      <c r="BB25" s="290" t="str">
        <f t="shared" si="19"/>
        <v/>
      </c>
      <c r="BC25" s="290" t="str">
        <f t="shared" si="19"/>
        <v/>
      </c>
      <c r="BD25" s="290" t="str">
        <f t="shared" si="19"/>
        <v/>
      </c>
      <c r="BE25" s="290" t="str">
        <f t="shared" si="19"/>
        <v/>
      </c>
      <c r="BF25" s="290" t="str">
        <f t="shared" si="19"/>
        <v/>
      </c>
      <c r="BG25" s="290" t="str">
        <f t="shared" si="19"/>
        <v/>
      </c>
      <c r="BH25" s="290" t="str">
        <f t="shared" si="19"/>
        <v/>
      </c>
    </row>
    <row r="26" spans="1:60" s="291" customFormat="1" ht="14.25" customHeight="1" x14ac:dyDescent="0.25">
      <c r="A26" s="270" t="str">
        <f t="shared" si="20"/>
        <v/>
      </c>
      <c r="B26" s="126"/>
      <c r="C26" s="333"/>
      <c r="D26" s="333"/>
      <c r="E26" s="333"/>
      <c r="F26" s="333"/>
      <c r="G26" s="333"/>
      <c r="H26" s="333"/>
      <c r="I26" s="333"/>
      <c r="J26" s="333"/>
      <c r="K26" s="333"/>
      <c r="L26" s="289" t="str">
        <f t="shared" si="14"/>
        <v/>
      </c>
      <c r="M26" s="289" t="str">
        <f t="shared" si="15"/>
        <v/>
      </c>
      <c r="N26" s="333"/>
      <c r="O26" s="333"/>
      <c r="P26" s="333"/>
      <c r="Q26" s="333"/>
      <c r="R26" s="333"/>
      <c r="S26" s="333"/>
      <c r="T26" s="333"/>
      <c r="U26" s="333"/>
      <c r="V26" s="333"/>
      <c r="W26" s="289" t="str">
        <f t="shared" si="6"/>
        <v/>
      </c>
      <c r="X26" s="289" t="str">
        <f t="shared" si="7"/>
        <v/>
      </c>
      <c r="Y26" s="333"/>
      <c r="Z26" s="333"/>
      <c r="AA26" s="333"/>
      <c r="AB26" s="333"/>
      <c r="AC26" s="333"/>
      <c r="AD26" s="333"/>
      <c r="AE26" s="333"/>
      <c r="AF26" s="333"/>
      <c r="AG26" s="333"/>
      <c r="AH26" s="290" t="str">
        <f t="shared" si="16"/>
        <v/>
      </c>
      <c r="AI26" s="290" t="str">
        <f t="shared" si="16"/>
        <v/>
      </c>
      <c r="AJ26" s="290" t="str">
        <f t="shared" si="16"/>
        <v/>
      </c>
      <c r="AK26" s="290" t="str">
        <f t="shared" si="16"/>
        <v/>
      </c>
      <c r="AL26" s="269" t="str">
        <f t="shared" si="17"/>
        <v/>
      </c>
      <c r="AM26" s="290" t="str">
        <f t="shared" si="16"/>
        <v/>
      </c>
      <c r="AN26" s="290" t="str">
        <f t="shared" si="16"/>
        <v/>
      </c>
      <c r="AO26" s="290" t="str">
        <f t="shared" si="16"/>
        <v/>
      </c>
      <c r="AP26" s="290" t="str">
        <f t="shared" si="16"/>
        <v/>
      </c>
      <c r="AQ26" s="290" t="str">
        <f t="shared" si="18"/>
        <v/>
      </c>
      <c r="AR26" s="290" t="str">
        <f t="shared" si="18"/>
        <v/>
      </c>
      <c r="AS26" s="290" t="str">
        <f t="shared" si="18"/>
        <v/>
      </c>
      <c r="AT26" s="290" t="str">
        <f t="shared" si="18"/>
        <v/>
      </c>
      <c r="AU26" s="290" t="str">
        <f t="shared" si="18"/>
        <v/>
      </c>
      <c r="AV26" s="290" t="str">
        <f t="shared" si="18"/>
        <v/>
      </c>
      <c r="AW26" s="290" t="str">
        <f t="shared" si="18"/>
        <v/>
      </c>
      <c r="AX26" s="290" t="str">
        <f t="shared" si="18"/>
        <v/>
      </c>
      <c r="AY26" s="290" t="str">
        <f t="shared" si="18"/>
        <v/>
      </c>
      <c r="AZ26" s="290" t="str">
        <f t="shared" si="19"/>
        <v/>
      </c>
      <c r="BA26" s="290" t="str">
        <f t="shared" si="19"/>
        <v/>
      </c>
      <c r="BB26" s="290" t="str">
        <f t="shared" si="19"/>
        <v/>
      </c>
      <c r="BC26" s="290" t="str">
        <f t="shared" si="19"/>
        <v/>
      </c>
      <c r="BD26" s="290" t="str">
        <f t="shared" si="19"/>
        <v/>
      </c>
      <c r="BE26" s="290" t="str">
        <f t="shared" si="19"/>
        <v/>
      </c>
      <c r="BF26" s="290" t="str">
        <f t="shared" si="19"/>
        <v/>
      </c>
      <c r="BG26" s="290" t="str">
        <f t="shared" si="19"/>
        <v/>
      </c>
      <c r="BH26" s="290" t="str">
        <f t="shared" si="19"/>
        <v/>
      </c>
    </row>
    <row r="27" spans="1:60" s="291" customFormat="1" ht="14.25" customHeight="1" x14ac:dyDescent="0.25">
      <c r="A27" s="270" t="str">
        <f t="shared" si="20"/>
        <v/>
      </c>
      <c r="B27" s="126"/>
      <c r="C27" s="333"/>
      <c r="D27" s="333"/>
      <c r="E27" s="333"/>
      <c r="F27" s="333"/>
      <c r="G27" s="333"/>
      <c r="H27" s="333"/>
      <c r="I27" s="333"/>
      <c r="J27" s="333"/>
      <c r="K27" s="333"/>
      <c r="L27" s="289" t="str">
        <f t="shared" si="14"/>
        <v/>
      </c>
      <c r="M27" s="289" t="str">
        <f t="shared" si="15"/>
        <v/>
      </c>
      <c r="N27" s="333"/>
      <c r="O27" s="333"/>
      <c r="P27" s="333"/>
      <c r="Q27" s="333"/>
      <c r="R27" s="333"/>
      <c r="S27" s="333"/>
      <c r="T27" s="333"/>
      <c r="U27" s="333"/>
      <c r="V27" s="333"/>
      <c r="W27" s="289" t="str">
        <f t="shared" si="6"/>
        <v/>
      </c>
      <c r="X27" s="289" t="str">
        <f t="shared" si="7"/>
        <v/>
      </c>
      <c r="Y27" s="333"/>
      <c r="Z27" s="333"/>
      <c r="AA27" s="333"/>
      <c r="AB27" s="333"/>
      <c r="AC27" s="333"/>
      <c r="AD27" s="333"/>
      <c r="AE27" s="333"/>
      <c r="AF27" s="333"/>
      <c r="AG27" s="333"/>
      <c r="AH27" s="290" t="str">
        <f t="shared" si="16"/>
        <v/>
      </c>
      <c r="AI27" s="290" t="str">
        <f t="shared" si="16"/>
        <v/>
      </c>
      <c r="AJ27" s="290" t="str">
        <f t="shared" si="16"/>
        <v/>
      </c>
      <c r="AK27" s="290" t="str">
        <f t="shared" si="16"/>
        <v/>
      </c>
      <c r="AL27" s="269" t="str">
        <f t="shared" si="17"/>
        <v/>
      </c>
      <c r="AM27" s="290" t="str">
        <f t="shared" si="16"/>
        <v/>
      </c>
      <c r="AN27" s="290" t="str">
        <f t="shared" si="16"/>
        <v/>
      </c>
      <c r="AO27" s="290" t="str">
        <f t="shared" si="16"/>
        <v/>
      </c>
      <c r="AP27" s="290" t="str">
        <f t="shared" si="16"/>
        <v/>
      </c>
      <c r="AQ27" s="290" t="str">
        <f t="shared" si="18"/>
        <v/>
      </c>
      <c r="AR27" s="290" t="str">
        <f t="shared" si="18"/>
        <v/>
      </c>
      <c r="AS27" s="290" t="str">
        <f t="shared" si="18"/>
        <v/>
      </c>
      <c r="AT27" s="290" t="str">
        <f t="shared" si="18"/>
        <v/>
      </c>
      <c r="AU27" s="290" t="str">
        <f t="shared" si="18"/>
        <v/>
      </c>
      <c r="AV27" s="290" t="str">
        <f t="shared" si="18"/>
        <v/>
      </c>
      <c r="AW27" s="290" t="str">
        <f t="shared" si="18"/>
        <v/>
      </c>
      <c r="AX27" s="290" t="str">
        <f t="shared" si="18"/>
        <v/>
      </c>
      <c r="AY27" s="290" t="str">
        <f t="shared" si="18"/>
        <v/>
      </c>
      <c r="AZ27" s="290" t="str">
        <f t="shared" si="19"/>
        <v/>
      </c>
      <c r="BA27" s="290" t="str">
        <f t="shared" si="19"/>
        <v/>
      </c>
      <c r="BB27" s="290" t="str">
        <f t="shared" si="19"/>
        <v/>
      </c>
      <c r="BC27" s="290" t="str">
        <f t="shared" si="19"/>
        <v/>
      </c>
      <c r="BD27" s="290" t="str">
        <f t="shared" si="19"/>
        <v/>
      </c>
      <c r="BE27" s="290" t="str">
        <f t="shared" si="19"/>
        <v/>
      </c>
      <c r="BF27" s="290" t="str">
        <f t="shared" si="19"/>
        <v/>
      </c>
      <c r="BG27" s="290" t="str">
        <f t="shared" si="19"/>
        <v/>
      </c>
      <c r="BH27" s="290" t="str">
        <f t="shared" si="19"/>
        <v/>
      </c>
    </row>
    <row r="28" spans="1:60" s="44" customFormat="1" ht="14.25" customHeight="1" x14ac:dyDescent="0.25">
      <c r="A28" s="386" t="s">
        <v>24</v>
      </c>
      <c r="B28" s="387"/>
      <c r="C28" s="129" t="str">
        <f>IF(ISERROR(AH28),"",AH28)</f>
        <v/>
      </c>
      <c r="D28" s="129" t="str">
        <f>IF(ISERROR(AI28),"",AI28)</f>
        <v/>
      </c>
      <c r="E28" s="166" t="str">
        <f t="shared" ref="E28:K28" si="21">IF(ISERROR(AJ28),"",AJ28)</f>
        <v/>
      </c>
      <c r="F28" s="129" t="str">
        <f t="shared" si="21"/>
        <v/>
      </c>
      <c r="G28" s="128" t="str">
        <f t="shared" si="21"/>
        <v/>
      </c>
      <c r="H28" s="129" t="str">
        <f t="shared" si="21"/>
        <v/>
      </c>
      <c r="I28" s="127" t="str">
        <f t="shared" si="21"/>
        <v/>
      </c>
      <c r="J28" s="169" t="str">
        <f t="shared" si="21"/>
        <v/>
      </c>
      <c r="K28" s="335" t="str">
        <f t="shared" si="21"/>
        <v/>
      </c>
      <c r="L28" s="386" t="s">
        <v>24</v>
      </c>
      <c r="M28" s="387"/>
      <c r="N28" s="127" t="str">
        <f>IF(ISERROR(AQ28),"",AQ28)</f>
        <v/>
      </c>
      <c r="O28" s="128" t="str">
        <f t="shared" ref="O28:V28" si="22">IF(ISERROR(AR28),"",AR28)</f>
        <v/>
      </c>
      <c r="P28" s="128" t="str">
        <f t="shared" si="22"/>
        <v/>
      </c>
      <c r="Q28" s="128" t="str">
        <f t="shared" si="22"/>
        <v/>
      </c>
      <c r="R28" s="340" t="str">
        <f t="shared" si="22"/>
        <v/>
      </c>
      <c r="S28" s="342" t="str">
        <f t="shared" si="22"/>
        <v/>
      </c>
      <c r="T28" s="342" t="str">
        <f t="shared" si="22"/>
        <v/>
      </c>
      <c r="U28" s="128" t="str">
        <f t="shared" si="22"/>
        <v/>
      </c>
      <c r="V28" s="339" t="str">
        <f t="shared" si="22"/>
        <v/>
      </c>
      <c r="W28" s="386" t="s">
        <v>24</v>
      </c>
      <c r="X28" s="387"/>
      <c r="Y28" s="127" t="str">
        <f>IF(ISERROR(AZ28),"",AZ28)</f>
        <v/>
      </c>
      <c r="Z28" s="166" t="str">
        <f t="shared" ref="Z28:AG28" si="23">IF(ISERROR(BA28),"",BA28)</f>
        <v/>
      </c>
      <c r="AA28" s="128" t="str">
        <f t="shared" si="23"/>
        <v/>
      </c>
      <c r="AB28" s="340" t="str">
        <f t="shared" si="23"/>
        <v/>
      </c>
      <c r="AC28" s="169" t="str">
        <f t="shared" si="23"/>
        <v/>
      </c>
      <c r="AD28" s="342" t="str">
        <f t="shared" si="23"/>
        <v/>
      </c>
      <c r="AE28" s="127" t="str">
        <f t="shared" si="23"/>
        <v/>
      </c>
      <c r="AF28" s="129" t="str">
        <f t="shared" si="23"/>
        <v/>
      </c>
      <c r="AG28" s="338" t="str">
        <f t="shared" si="23"/>
        <v/>
      </c>
      <c r="AH28" s="292" t="str">
        <f t="shared" ref="AH28:AP28" si="24">IF(AH22="ERROR","ERROR",IF(AH23="ERROR","ERROR",IF(AH24="ERROR","ERROR",IF(AH25="ERROR","ERROR",IF(AH26="ERROR","ERROR",IF(AH27="ERROR","ERROR",IF(AH22="W","W",IF(AH23="W","W",IF(AH24="W","W",IF(AH25="W","W",IF(AH26="W","W",IF(AH27="W","W",IF(ISBLANK(C22),IF(ISBLANK(C23),IF(ISBLANK(C24),IF(ISBLANK(C25),IF(ISBLANK(C26),IF(ISBLANK(C27),"",GEOMEAN(AH22:AH27)),GEOMEAN(AH22:AH27)),GEOMEAN(AH22:AH27)),GEOMEAN(AH22:AH27)),GEOMEAN(AH22:AH27)),GEOMEAN(AH22:AH27))))))))))))))</f>
        <v/>
      </c>
      <c r="AI28" s="293" t="str">
        <f t="shared" si="24"/>
        <v/>
      </c>
      <c r="AJ28" s="293" t="str">
        <f t="shared" si="24"/>
        <v/>
      </c>
      <c r="AK28" s="292" t="str">
        <f t="shared" si="24"/>
        <v/>
      </c>
      <c r="AL28" s="292" t="str">
        <f t="shared" si="24"/>
        <v/>
      </c>
      <c r="AM28" s="293" t="str">
        <f t="shared" si="24"/>
        <v/>
      </c>
      <c r="AN28" s="292" t="str">
        <f t="shared" si="24"/>
        <v/>
      </c>
      <c r="AO28" s="293" t="str">
        <f t="shared" si="24"/>
        <v/>
      </c>
      <c r="AP28" s="294" t="str">
        <f t="shared" si="24"/>
        <v/>
      </c>
      <c r="AQ28" s="295" t="str">
        <f t="shared" ref="AQ28:AY28" si="25">IF(AQ22="ERROR","ERROR",IF(AQ23="ERROR","ERROR",IF(AQ24="ERROR","ERROR",IF(AQ25="ERROR","ERROR",IF(AQ26="ERROR","ERROR",IF(AQ27="ERROR","ERROR",IF(AQ22="W","W",IF(AQ23="W","W",IF(AQ24="W","W",IF(AQ25="W","W",IF(AQ26="W","W",IF(AQ27="W","W",IF(ISBLANK(N22),IF(ISBLANK(N23),IF(ISBLANK(N24),IF(ISBLANK(N25),IF(ISBLANK(N26),IF(ISBLANK(N27),"",GEOMEAN(AQ22:AQ27)),GEOMEAN(AQ22:AQ27)),GEOMEAN(AQ22:AQ27)),GEOMEAN(AQ22:AQ27)),GEOMEAN(AQ22:AQ27)),GEOMEAN(AQ22:AQ27))))))))))))))</f>
        <v/>
      </c>
      <c r="AR28" s="296" t="str">
        <f t="shared" si="25"/>
        <v/>
      </c>
      <c r="AS28" s="293" t="str">
        <f t="shared" si="25"/>
        <v/>
      </c>
      <c r="AT28" s="293" t="str">
        <f t="shared" si="25"/>
        <v/>
      </c>
      <c r="AU28" s="294" t="str">
        <f t="shared" si="25"/>
        <v/>
      </c>
      <c r="AV28" s="294" t="str">
        <f t="shared" si="25"/>
        <v/>
      </c>
      <c r="AW28" s="295" t="str">
        <f t="shared" si="25"/>
        <v/>
      </c>
      <c r="AX28" s="295" t="str">
        <f t="shared" si="25"/>
        <v/>
      </c>
      <c r="AY28" s="292" t="str">
        <f t="shared" si="25"/>
        <v/>
      </c>
      <c r="AZ28" s="294" t="str">
        <f>IF(AZ22="ERROR","ERROR",IF(AZ23="ERROR","ERROR",IF(AZ24="ERROR","ERROR",IF(AZ25="ERROR","ERROR",IF(AZ26="ERROR","ERROR",IF(AZ27="ERROR","ERROR",IF(AZ22="W","W",IF(AZ23="W","W",IF(AZ24="W","W",IF(AZ25="W","W",IF(AZ26="W","W",IF(AZ27="W","W",IF(ISBLANK(Y22),IF(ISBLANK(Y23),IF(ISBLANK(Y24),IF(ISBLANK(Y25),IF(ISBLANK(Y26),IF(ISBLANK(Y27),"",GEOMEAN(AZ22:AZ27)),GEOMEAN(AZ22:AZ27)),GEOMEAN(AZ22:AZ27)),GEOMEAN(AZ22:AZ27)),GEOMEAN(AZ22:AZ27)),GEOMEAN(AZ22:AZ27))))))))))))))</f>
        <v/>
      </c>
      <c r="BA28" s="292" t="str">
        <f>IF(BA22="ERROR","ERROR",IF(BA23="ERROR","ERROR",IF(BA24="ERROR","ERROR",IF(BA25="ERROR","ERROR",IF(BA26="ERROR","ERROR",IF(BA27="ERROR","ERROR",IF(BA22="W","W",IF(BA23="W","W",IF(BA24="W","W",IF(BA25="W","W",IF(BA26="W","W",IF(BA27="W","W",IF(ISBLANK(Z22),IF(ISBLANK(Z23),IF(ISBLANK(Z24),IF(ISBLANK(Z25),IF(ISBLANK(Z26),IF(ISBLANK(Z27),"",GEOMEAN(BA22:BA27)),GEOMEAN(BA22:BA27)),GEOMEAN(BA22:BA27)),GEOMEAN(BA22:BA27)),GEOMEAN(BA22:BA27)),GEOMEAN(BA22:BA27))))))))))))))</f>
        <v/>
      </c>
      <c r="BB28" s="293" t="str">
        <f t="shared" ref="BB28:BH28" si="26">IF(BB22="ERROR","ERROR",IF(BB23="ERROR","ERROR",IF(BB24="ERROR","ERROR",IF(BB25="ERROR","ERROR",IF(BB26="ERROR","ERROR",IF(BB27="ERROR","ERROR",IF(BB22="W","W",IF(BB23="W","W",IF(BB24="W","W",IF(BB25="W","W",IF(BB26="W","W",IF(BB27="W","W",IF(ISBLANK(AA22),IF(ISBLANK(AA23),IF(ISBLANK(AA24),IF(ISBLANK(AA25),IF(ISBLANK(AA26),IF(ISBLANK(AA27),"",GEOMEAN(BB22:BB27)),GEOMEAN(BB22:BB27)),GEOMEAN(BB22:BB27)),GEOMEAN(BB22:BB27)),GEOMEAN(BB22:BB27)),GEOMEAN(BB22:BB27))))))))))))))</f>
        <v/>
      </c>
      <c r="BC28" s="293" t="str">
        <f t="shared" si="26"/>
        <v/>
      </c>
      <c r="BD28" s="294" t="str">
        <f t="shared" si="26"/>
        <v/>
      </c>
      <c r="BE28" s="292" t="str">
        <f t="shared" si="26"/>
        <v/>
      </c>
      <c r="BF28" s="293" t="str">
        <f t="shared" si="26"/>
        <v/>
      </c>
      <c r="BG28" s="293" t="str">
        <f t="shared" si="26"/>
        <v/>
      </c>
      <c r="BH28" s="293" t="str">
        <f t="shared" si="26"/>
        <v/>
      </c>
    </row>
    <row r="29" spans="1:60" s="291" customFormat="1" ht="14.25" customHeight="1" x14ac:dyDescent="0.25">
      <c r="A29" s="125"/>
      <c r="B29" s="126"/>
      <c r="C29" s="333"/>
      <c r="D29" s="333"/>
      <c r="E29" s="333"/>
      <c r="F29" s="333"/>
      <c r="G29" s="333"/>
      <c r="H29" s="333"/>
      <c r="I29" s="333"/>
      <c r="J29" s="333"/>
      <c r="K29" s="333"/>
      <c r="L29" s="289" t="str">
        <f t="shared" ref="L29:L34" si="27">IF($A29="","",$A29)</f>
        <v/>
      </c>
      <c r="M29" s="289" t="str">
        <f t="shared" ref="M29:M34" si="28">IF($B29="","",$B29)</f>
        <v/>
      </c>
      <c r="N29" s="333"/>
      <c r="O29" s="333"/>
      <c r="P29" s="333"/>
      <c r="Q29" s="333"/>
      <c r="R29" s="333"/>
      <c r="S29" s="333"/>
      <c r="T29" s="333"/>
      <c r="U29" s="333"/>
      <c r="V29" s="333"/>
      <c r="W29" s="289" t="str">
        <f t="shared" si="6"/>
        <v/>
      </c>
      <c r="X29" s="289" t="str">
        <f t="shared" si="7"/>
        <v/>
      </c>
      <c r="Y29" s="333"/>
      <c r="Z29" s="333"/>
      <c r="AA29" s="333"/>
      <c r="AB29" s="333"/>
      <c r="AC29" s="333"/>
      <c r="AD29" s="333"/>
      <c r="AE29" s="333"/>
      <c r="AF29" s="333"/>
      <c r="AG29" s="333"/>
      <c r="AH29" s="290" t="str">
        <f t="shared" ref="AH29:AP34" si="29">IF(ISBLANK(C29),"",IF(ISNUMBER(C29),C29,IF(LEFT(C29,2)="NS","",IF(LEFT(C29,3)="ND(",VALUE(MID(C29,4,LEN(C29)-4))/2,IF(LEFT(C29,3)="ND ",VALUE(MID(C29,5,LEN(C29)-5)/2),IF(C29="No Discharge","",IF(C29="W","W","ERROR")))))))</f>
        <v/>
      </c>
      <c r="AI29" s="290" t="str">
        <f t="shared" si="29"/>
        <v/>
      </c>
      <c r="AJ29" s="290" t="str">
        <f t="shared" si="29"/>
        <v/>
      </c>
      <c r="AK29" s="290" t="str">
        <f t="shared" si="29"/>
        <v/>
      </c>
      <c r="AL29" s="269" t="str">
        <f t="shared" ref="AL29:AL34" si="30">IF(ISBLANK(G29),"",IF(ISNUMBER(G29),G29,IF(LEFT(G29,2)="NS","",IF(LEFT(G29,3)="ND(",VALUE(MID(G29,4,LEN(G29)-4))/2,IF(LEFT(G29,3)="ND ",VALUE(MID(G29,5,LEN(G29)-5)/2),IF(G29="No Discharge","",IF(LEFT(G29,1)="&lt;",VALUE(MID(G29,2,LEN(G29)-1)),IF(LEFT(G29,1)="&gt;",VALUE(MID(G29,2,LEN(15)-1)),IF(G29="W","W","ERROR")))))))))</f>
        <v/>
      </c>
      <c r="AM29" s="290" t="str">
        <f t="shared" si="29"/>
        <v/>
      </c>
      <c r="AN29" s="290" t="str">
        <f t="shared" si="29"/>
        <v/>
      </c>
      <c r="AO29" s="290" t="str">
        <f t="shared" si="29"/>
        <v/>
      </c>
      <c r="AP29" s="290" t="str">
        <f t="shared" si="29"/>
        <v/>
      </c>
      <c r="AQ29" s="290" t="str">
        <f t="shared" ref="AQ29:AY34" si="31">IF(ISBLANK(N29),"",IF(ISNUMBER(N29),N29,IF(LEFT(N29,2)="NS","",IF(LEFT(N29,3)="ND(",VALUE(MID(N29,4,LEN(N29)-4))/2,IF(LEFT(N29,3)="ND ",VALUE(MID(N29,5,LEN(N29)-5)/2),IF(N29="No Discharge","",IF(N29="W","W","ERROR")))))))</f>
        <v/>
      </c>
      <c r="AR29" s="290" t="str">
        <f t="shared" si="31"/>
        <v/>
      </c>
      <c r="AS29" s="290" t="str">
        <f t="shared" si="31"/>
        <v/>
      </c>
      <c r="AT29" s="290" t="str">
        <f t="shared" si="31"/>
        <v/>
      </c>
      <c r="AU29" s="290" t="str">
        <f t="shared" si="31"/>
        <v/>
      </c>
      <c r="AV29" s="290" t="str">
        <f t="shared" si="31"/>
        <v/>
      </c>
      <c r="AW29" s="290" t="str">
        <f t="shared" si="31"/>
        <v/>
      </c>
      <c r="AX29" s="290" t="str">
        <f t="shared" si="31"/>
        <v/>
      </c>
      <c r="AY29" s="290" t="str">
        <f t="shared" si="31"/>
        <v/>
      </c>
      <c r="AZ29" s="290" t="str">
        <f t="shared" ref="AZ29:BH34" si="32">IF(ISBLANK(Y29),"",IF(ISNUMBER(Y29),Y29,IF(LEFT(Y29,2)="NS","",IF(LEFT(Y29,3)="ND(",VALUE(MID(Y29,4,LEN(Y29)-4))/2,IF(LEFT(Y29,3)="ND ",VALUE(MID(Y29,5,LEN(Y29)-5)/2),IF(Y29="No Discharge","",IF(Y29="W","W","ERROR")))))))</f>
        <v/>
      </c>
      <c r="BA29" s="290" t="str">
        <f t="shared" si="32"/>
        <v/>
      </c>
      <c r="BB29" s="290" t="str">
        <f t="shared" si="32"/>
        <v/>
      </c>
      <c r="BC29" s="290" t="str">
        <f t="shared" si="32"/>
        <v/>
      </c>
      <c r="BD29" s="290" t="str">
        <f t="shared" si="32"/>
        <v/>
      </c>
      <c r="BE29" s="290" t="str">
        <f t="shared" si="32"/>
        <v/>
      </c>
      <c r="BF29" s="290" t="str">
        <f t="shared" si="32"/>
        <v/>
      </c>
      <c r="BG29" s="290" t="str">
        <f t="shared" si="32"/>
        <v/>
      </c>
      <c r="BH29" s="290" t="str">
        <f t="shared" si="32"/>
        <v/>
      </c>
    </row>
    <row r="30" spans="1:60" s="291" customFormat="1" ht="14.25" customHeight="1" x14ac:dyDescent="0.25">
      <c r="A30" s="270" t="str">
        <f>IF(B30="","",A$29)</f>
        <v/>
      </c>
      <c r="B30" s="126"/>
      <c r="C30" s="333"/>
      <c r="D30" s="333"/>
      <c r="E30" s="333"/>
      <c r="F30" s="333"/>
      <c r="G30" s="333"/>
      <c r="H30" s="333"/>
      <c r="I30" s="333"/>
      <c r="J30" s="333"/>
      <c r="K30" s="333"/>
      <c r="L30" s="289" t="str">
        <f t="shared" si="27"/>
        <v/>
      </c>
      <c r="M30" s="289" t="str">
        <f t="shared" si="28"/>
        <v/>
      </c>
      <c r="N30" s="349"/>
      <c r="O30" s="349"/>
      <c r="P30" s="349"/>
      <c r="Q30" s="349"/>
      <c r="R30" s="349"/>
      <c r="S30" s="349"/>
      <c r="T30" s="349"/>
      <c r="U30" s="349"/>
      <c r="V30" s="333"/>
      <c r="W30" s="289" t="str">
        <f t="shared" si="6"/>
        <v/>
      </c>
      <c r="X30" s="289" t="str">
        <f t="shared" si="7"/>
        <v/>
      </c>
      <c r="Y30" s="333"/>
      <c r="Z30" s="333"/>
      <c r="AA30" s="333"/>
      <c r="AB30" s="333"/>
      <c r="AC30" s="333"/>
      <c r="AD30" s="333"/>
      <c r="AE30" s="333"/>
      <c r="AF30" s="333"/>
      <c r="AG30" s="333"/>
      <c r="AH30" s="290" t="str">
        <f t="shared" si="29"/>
        <v/>
      </c>
      <c r="AI30" s="290" t="str">
        <f t="shared" si="29"/>
        <v/>
      </c>
      <c r="AJ30" s="290" t="str">
        <f t="shared" si="29"/>
        <v/>
      </c>
      <c r="AK30" s="290" t="str">
        <f t="shared" si="29"/>
        <v/>
      </c>
      <c r="AL30" s="269" t="str">
        <f t="shared" si="30"/>
        <v/>
      </c>
      <c r="AM30" s="290" t="str">
        <f t="shared" si="29"/>
        <v/>
      </c>
      <c r="AN30" s="290" t="str">
        <f t="shared" si="29"/>
        <v/>
      </c>
      <c r="AO30" s="290" t="str">
        <f t="shared" si="29"/>
        <v/>
      </c>
      <c r="AP30" s="290" t="str">
        <f t="shared" si="29"/>
        <v/>
      </c>
      <c r="AQ30" s="290" t="str">
        <f t="shared" si="31"/>
        <v/>
      </c>
      <c r="AR30" s="290" t="str">
        <f t="shared" si="31"/>
        <v/>
      </c>
      <c r="AS30" s="290" t="str">
        <f t="shared" si="31"/>
        <v/>
      </c>
      <c r="AT30" s="290" t="str">
        <f t="shared" si="31"/>
        <v/>
      </c>
      <c r="AU30" s="290" t="str">
        <f t="shared" si="31"/>
        <v/>
      </c>
      <c r="AV30" s="290" t="str">
        <f t="shared" si="31"/>
        <v/>
      </c>
      <c r="AW30" s="290" t="str">
        <f t="shared" si="31"/>
        <v/>
      </c>
      <c r="AX30" s="290" t="str">
        <f t="shared" si="31"/>
        <v/>
      </c>
      <c r="AY30" s="290" t="str">
        <f t="shared" si="31"/>
        <v/>
      </c>
      <c r="AZ30" s="290" t="str">
        <f t="shared" si="32"/>
        <v/>
      </c>
      <c r="BA30" s="290" t="str">
        <f t="shared" si="32"/>
        <v/>
      </c>
      <c r="BB30" s="290" t="str">
        <f t="shared" si="32"/>
        <v/>
      </c>
      <c r="BC30" s="290" t="str">
        <f t="shared" si="32"/>
        <v/>
      </c>
      <c r="BD30" s="290" t="str">
        <f t="shared" si="32"/>
        <v/>
      </c>
      <c r="BE30" s="290" t="str">
        <f t="shared" si="32"/>
        <v/>
      </c>
      <c r="BF30" s="290" t="str">
        <f t="shared" si="32"/>
        <v/>
      </c>
      <c r="BG30" s="290" t="str">
        <f t="shared" si="32"/>
        <v/>
      </c>
      <c r="BH30" s="290" t="str">
        <f t="shared" si="32"/>
        <v/>
      </c>
    </row>
    <row r="31" spans="1:60" s="291" customFormat="1" ht="14.25" customHeight="1" x14ac:dyDescent="0.25">
      <c r="A31" s="270" t="str">
        <f t="shared" ref="A31:A34" si="33">IF(B31="","",A$29)</f>
        <v/>
      </c>
      <c r="B31" s="126"/>
      <c r="C31" s="333"/>
      <c r="D31" s="333"/>
      <c r="E31" s="333"/>
      <c r="F31" s="333"/>
      <c r="G31" s="333"/>
      <c r="H31" s="333"/>
      <c r="I31" s="333"/>
      <c r="J31" s="333"/>
      <c r="K31" s="333"/>
      <c r="L31" s="289" t="str">
        <f t="shared" si="27"/>
        <v/>
      </c>
      <c r="M31" s="289" t="str">
        <f t="shared" si="28"/>
        <v/>
      </c>
      <c r="N31" s="349"/>
      <c r="O31" s="349"/>
      <c r="P31" s="349"/>
      <c r="Q31" s="349"/>
      <c r="R31" s="349"/>
      <c r="S31" s="349"/>
      <c r="T31" s="349"/>
      <c r="U31" s="349"/>
      <c r="V31" s="333"/>
      <c r="W31" s="289" t="str">
        <f t="shared" si="6"/>
        <v/>
      </c>
      <c r="X31" s="289" t="str">
        <f t="shared" si="7"/>
        <v/>
      </c>
      <c r="Y31" s="333"/>
      <c r="Z31" s="333"/>
      <c r="AA31" s="349"/>
      <c r="AB31" s="349"/>
      <c r="AC31" s="349"/>
      <c r="AD31" s="349"/>
      <c r="AE31" s="349"/>
      <c r="AF31" s="349"/>
      <c r="AG31" s="333"/>
      <c r="AH31" s="290" t="str">
        <f t="shared" si="29"/>
        <v/>
      </c>
      <c r="AI31" s="290" t="str">
        <f t="shared" si="29"/>
        <v/>
      </c>
      <c r="AJ31" s="290" t="str">
        <f t="shared" si="29"/>
        <v/>
      </c>
      <c r="AK31" s="290" t="str">
        <f t="shared" si="29"/>
        <v/>
      </c>
      <c r="AL31" s="269" t="str">
        <f t="shared" si="30"/>
        <v/>
      </c>
      <c r="AM31" s="290" t="str">
        <f t="shared" si="29"/>
        <v/>
      </c>
      <c r="AN31" s="290" t="str">
        <f t="shared" si="29"/>
        <v/>
      </c>
      <c r="AO31" s="290" t="str">
        <f t="shared" si="29"/>
        <v/>
      </c>
      <c r="AP31" s="290" t="str">
        <f t="shared" si="29"/>
        <v/>
      </c>
      <c r="AQ31" s="290" t="str">
        <f t="shared" si="31"/>
        <v/>
      </c>
      <c r="AR31" s="290" t="str">
        <f t="shared" si="31"/>
        <v/>
      </c>
      <c r="AS31" s="290" t="str">
        <f t="shared" si="31"/>
        <v/>
      </c>
      <c r="AT31" s="290" t="str">
        <f t="shared" si="31"/>
        <v/>
      </c>
      <c r="AU31" s="290" t="str">
        <f t="shared" si="31"/>
        <v/>
      </c>
      <c r="AV31" s="290" t="str">
        <f t="shared" si="31"/>
        <v/>
      </c>
      <c r="AW31" s="290" t="str">
        <f t="shared" si="31"/>
        <v/>
      </c>
      <c r="AX31" s="290" t="str">
        <f t="shared" si="31"/>
        <v/>
      </c>
      <c r="AY31" s="290" t="str">
        <f t="shared" si="31"/>
        <v/>
      </c>
      <c r="AZ31" s="290" t="str">
        <f t="shared" si="32"/>
        <v/>
      </c>
      <c r="BA31" s="290" t="str">
        <f t="shared" si="32"/>
        <v/>
      </c>
      <c r="BB31" s="290" t="str">
        <f t="shared" si="32"/>
        <v/>
      </c>
      <c r="BC31" s="290" t="str">
        <f t="shared" si="32"/>
        <v/>
      </c>
      <c r="BD31" s="290" t="str">
        <f t="shared" si="32"/>
        <v/>
      </c>
      <c r="BE31" s="290" t="str">
        <f t="shared" si="32"/>
        <v/>
      </c>
      <c r="BF31" s="290" t="str">
        <f t="shared" si="32"/>
        <v/>
      </c>
      <c r="BG31" s="290" t="str">
        <f t="shared" si="32"/>
        <v/>
      </c>
      <c r="BH31" s="290" t="str">
        <f t="shared" si="32"/>
        <v/>
      </c>
    </row>
    <row r="32" spans="1:60" s="291" customFormat="1" ht="14.25" customHeight="1" x14ac:dyDescent="0.25">
      <c r="A32" s="270" t="str">
        <f t="shared" si="33"/>
        <v/>
      </c>
      <c r="B32" s="126"/>
      <c r="C32" s="333"/>
      <c r="D32" s="333"/>
      <c r="E32" s="333"/>
      <c r="F32" s="333"/>
      <c r="G32" s="333"/>
      <c r="H32" s="333"/>
      <c r="I32" s="333"/>
      <c r="J32" s="333"/>
      <c r="K32" s="333"/>
      <c r="L32" s="289" t="str">
        <f t="shared" si="27"/>
        <v/>
      </c>
      <c r="M32" s="289" t="str">
        <f t="shared" si="28"/>
        <v/>
      </c>
      <c r="N32" s="349"/>
      <c r="O32" s="349"/>
      <c r="P32" s="349"/>
      <c r="Q32" s="349"/>
      <c r="R32" s="349"/>
      <c r="S32" s="349"/>
      <c r="T32" s="349"/>
      <c r="U32" s="349"/>
      <c r="V32" s="333"/>
      <c r="W32" s="289" t="str">
        <f t="shared" si="6"/>
        <v/>
      </c>
      <c r="X32" s="289" t="str">
        <f t="shared" si="7"/>
        <v/>
      </c>
      <c r="Y32" s="333"/>
      <c r="Z32" s="333"/>
      <c r="AA32" s="349"/>
      <c r="AB32" s="349"/>
      <c r="AC32" s="349"/>
      <c r="AD32" s="349"/>
      <c r="AE32" s="349"/>
      <c r="AF32" s="349"/>
      <c r="AG32" s="333"/>
      <c r="AH32" s="290" t="str">
        <f t="shared" si="29"/>
        <v/>
      </c>
      <c r="AI32" s="290" t="str">
        <f t="shared" si="29"/>
        <v/>
      </c>
      <c r="AJ32" s="290" t="str">
        <f t="shared" si="29"/>
        <v/>
      </c>
      <c r="AK32" s="290" t="str">
        <f t="shared" si="29"/>
        <v/>
      </c>
      <c r="AL32" s="269" t="str">
        <f t="shared" si="30"/>
        <v/>
      </c>
      <c r="AM32" s="290" t="str">
        <f t="shared" si="29"/>
        <v/>
      </c>
      <c r="AN32" s="290" t="str">
        <f t="shared" si="29"/>
        <v/>
      </c>
      <c r="AO32" s="290" t="str">
        <f t="shared" si="29"/>
        <v/>
      </c>
      <c r="AP32" s="290" t="str">
        <f t="shared" si="29"/>
        <v/>
      </c>
      <c r="AQ32" s="290" t="str">
        <f t="shared" si="31"/>
        <v/>
      </c>
      <c r="AR32" s="290" t="str">
        <f t="shared" si="31"/>
        <v/>
      </c>
      <c r="AS32" s="290" t="str">
        <f t="shared" si="31"/>
        <v/>
      </c>
      <c r="AT32" s="290" t="str">
        <f t="shared" si="31"/>
        <v/>
      </c>
      <c r="AU32" s="290" t="str">
        <f t="shared" si="31"/>
        <v/>
      </c>
      <c r="AV32" s="290" t="str">
        <f t="shared" si="31"/>
        <v/>
      </c>
      <c r="AW32" s="290" t="str">
        <f t="shared" si="31"/>
        <v/>
      </c>
      <c r="AX32" s="290" t="str">
        <f t="shared" si="31"/>
        <v/>
      </c>
      <c r="AY32" s="290" t="str">
        <f t="shared" si="31"/>
        <v/>
      </c>
      <c r="AZ32" s="290" t="str">
        <f t="shared" si="32"/>
        <v/>
      </c>
      <c r="BA32" s="290" t="str">
        <f t="shared" si="32"/>
        <v/>
      </c>
      <c r="BB32" s="290" t="str">
        <f t="shared" si="32"/>
        <v/>
      </c>
      <c r="BC32" s="290" t="str">
        <f t="shared" si="32"/>
        <v/>
      </c>
      <c r="BD32" s="290" t="str">
        <f t="shared" si="32"/>
        <v/>
      </c>
      <c r="BE32" s="290" t="str">
        <f t="shared" si="32"/>
        <v/>
      </c>
      <c r="BF32" s="290" t="str">
        <f t="shared" si="32"/>
        <v/>
      </c>
      <c r="BG32" s="290" t="str">
        <f t="shared" si="32"/>
        <v/>
      </c>
      <c r="BH32" s="290" t="str">
        <f t="shared" si="32"/>
        <v/>
      </c>
    </row>
    <row r="33" spans="1:60" s="291" customFormat="1" ht="14.25" customHeight="1" x14ac:dyDescent="0.25">
      <c r="A33" s="270" t="str">
        <f t="shared" si="33"/>
        <v/>
      </c>
      <c r="B33" s="126"/>
      <c r="C33" s="333"/>
      <c r="D33" s="333"/>
      <c r="E33" s="333"/>
      <c r="F33" s="333"/>
      <c r="G33" s="333"/>
      <c r="H33" s="333"/>
      <c r="I33" s="333"/>
      <c r="J33" s="333"/>
      <c r="K33" s="333"/>
      <c r="L33" s="289" t="str">
        <f t="shared" si="27"/>
        <v/>
      </c>
      <c r="M33" s="289" t="str">
        <f t="shared" si="28"/>
        <v/>
      </c>
      <c r="N33" s="333"/>
      <c r="O33" s="333"/>
      <c r="P33" s="333"/>
      <c r="Q33" s="333"/>
      <c r="R33" s="333"/>
      <c r="S33" s="333"/>
      <c r="T33" s="333"/>
      <c r="U33" s="333"/>
      <c r="V33" s="333"/>
      <c r="W33" s="289" t="str">
        <f t="shared" si="6"/>
        <v/>
      </c>
      <c r="X33" s="289" t="str">
        <f t="shared" si="7"/>
        <v/>
      </c>
      <c r="Y33" s="333"/>
      <c r="Z33" s="333"/>
      <c r="AA33" s="349"/>
      <c r="AB33" s="349"/>
      <c r="AC33" s="349"/>
      <c r="AD33" s="349"/>
      <c r="AE33" s="349"/>
      <c r="AF33" s="349"/>
      <c r="AG33" s="333"/>
      <c r="AH33" s="290" t="str">
        <f t="shared" si="29"/>
        <v/>
      </c>
      <c r="AI33" s="290" t="str">
        <f t="shared" si="29"/>
        <v/>
      </c>
      <c r="AJ33" s="290" t="str">
        <f t="shared" si="29"/>
        <v/>
      </c>
      <c r="AK33" s="290" t="str">
        <f t="shared" si="29"/>
        <v/>
      </c>
      <c r="AL33" s="269" t="str">
        <f t="shared" si="30"/>
        <v/>
      </c>
      <c r="AM33" s="290" t="str">
        <f t="shared" si="29"/>
        <v/>
      </c>
      <c r="AN33" s="290" t="str">
        <f t="shared" si="29"/>
        <v/>
      </c>
      <c r="AO33" s="290" t="str">
        <f t="shared" si="29"/>
        <v/>
      </c>
      <c r="AP33" s="290" t="str">
        <f t="shared" si="29"/>
        <v/>
      </c>
      <c r="AQ33" s="290" t="str">
        <f t="shared" si="31"/>
        <v/>
      </c>
      <c r="AR33" s="290" t="str">
        <f t="shared" si="31"/>
        <v/>
      </c>
      <c r="AS33" s="290" t="str">
        <f t="shared" si="31"/>
        <v/>
      </c>
      <c r="AT33" s="290" t="str">
        <f t="shared" si="31"/>
        <v/>
      </c>
      <c r="AU33" s="290" t="str">
        <f t="shared" si="31"/>
        <v/>
      </c>
      <c r="AV33" s="290" t="str">
        <f t="shared" si="31"/>
        <v/>
      </c>
      <c r="AW33" s="290" t="str">
        <f t="shared" si="31"/>
        <v/>
      </c>
      <c r="AX33" s="290" t="str">
        <f t="shared" si="31"/>
        <v/>
      </c>
      <c r="AY33" s="290" t="str">
        <f t="shared" si="31"/>
        <v/>
      </c>
      <c r="AZ33" s="290" t="str">
        <f t="shared" si="32"/>
        <v/>
      </c>
      <c r="BA33" s="290" t="str">
        <f t="shared" si="32"/>
        <v/>
      </c>
      <c r="BB33" s="290" t="str">
        <f t="shared" si="32"/>
        <v/>
      </c>
      <c r="BC33" s="290" t="str">
        <f t="shared" si="32"/>
        <v/>
      </c>
      <c r="BD33" s="290" t="str">
        <f t="shared" si="32"/>
        <v/>
      </c>
      <c r="BE33" s="290" t="str">
        <f t="shared" si="32"/>
        <v/>
      </c>
      <c r="BF33" s="290" t="str">
        <f t="shared" si="32"/>
        <v/>
      </c>
      <c r="BG33" s="290" t="str">
        <f t="shared" si="32"/>
        <v/>
      </c>
      <c r="BH33" s="290" t="str">
        <f t="shared" si="32"/>
        <v/>
      </c>
    </row>
    <row r="34" spans="1:60" s="291" customFormat="1" ht="14.25" customHeight="1" x14ac:dyDescent="0.25">
      <c r="A34" s="270" t="str">
        <f t="shared" si="33"/>
        <v/>
      </c>
      <c r="B34" s="126"/>
      <c r="C34" s="333"/>
      <c r="D34" s="333"/>
      <c r="E34" s="333"/>
      <c r="F34" s="333"/>
      <c r="G34" s="333"/>
      <c r="H34" s="333"/>
      <c r="I34" s="333"/>
      <c r="J34" s="333"/>
      <c r="K34" s="333"/>
      <c r="L34" s="289" t="str">
        <f t="shared" si="27"/>
        <v/>
      </c>
      <c r="M34" s="289" t="str">
        <f t="shared" si="28"/>
        <v/>
      </c>
      <c r="N34" s="333"/>
      <c r="O34" s="333"/>
      <c r="P34" s="333"/>
      <c r="Q34" s="333"/>
      <c r="R34" s="333"/>
      <c r="S34" s="333"/>
      <c r="T34" s="333"/>
      <c r="U34" s="333"/>
      <c r="V34" s="333"/>
      <c r="W34" s="289" t="str">
        <f t="shared" si="6"/>
        <v/>
      </c>
      <c r="X34" s="289" t="str">
        <f t="shared" si="7"/>
        <v/>
      </c>
      <c r="Y34" s="333"/>
      <c r="Z34" s="333"/>
      <c r="AA34" s="333"/>
      <c r="AB34" s="333"/>
      <c r="AC34" s="333"/>
      <c r="AD34" s="333"/>
      <c r="AE34" s="333"/>
      <c r="AF34" s="333"/>
      <c r="AG34" s="333"/>
      <c r="AH34" s="290" t="str">
        <f t="shared" si="29"/>
        <v/>
      </c>
      <c r="AI34" s="290" t="str">
        <f t="shared" si="29"/>
        <v/>
      </c>
      <c r="AJ34" s="290" t="str">
        <f t="shared" si="29"/>
        <v/>
      </c>
      <c r="AK34" s="290" t="str">
        <f t="shared" si="29"/>
        <v/>
      </c>
      <c r="AL34" s="269" t="str">
        <f t="shared" si="30"/>
        <v/>
      </c>
      <c r="AM34" s="290" t="str">
        <f t="shared" si="29"/>
        <v/>
      </c>
      <c r="AN34" s="290" t="str">
        <f t="shared" si="29"/>
        <v/>
      </c>
      <c r="AO34" s="290" t="str">
        <f t="shared" si="29"/>
        <v/>
      </c>
      <c r="AP34" s="290" t="str">
        <f t="shared" si="29"/>
        <v/>
      </c>
      <c r="AQ34" s="290" t="str">
        <f t="shared" si="31"/>
        <v/>
      </c>
      <c r="AR34" s="290" t="str">
        <f t="shared" si="31"/>
        <v/>
      </c>
      <c r="AS34" s="290" t="str">
        <f t="shared" si="31"/>
        <v/>
      </c>
      <c r="AT34" s="290" t="str">
        <f t="shared" si="31"/>
        <v/>
      </c>
      <c r="AU34" s="290" t="str">
        <f t="shared" si="31"/>
        <v/>
      </c>
      <c r="AV34" s="290" t="str">
        <f t="shared" si="31"/>
        <v/>
      </c>
      <c r="AW34" s="290" t="str">
        <f t="shared" si="31"/>
        <v/>
      </c>
      <c r="AX34" s="290" t="str">
        <f t="shared" si="31"/>
        <v/>
      </c>
      <c r="AY34" s="290" t="str">
        <f t="shared" si="31"/>
        <v/>
      </c>
      <c r="AZ34" s="290" t="str">
        <f t="shared" si="32"/>
        <v/>
      </c>
      <c r="BA34" s="290" t="str">
        <f t="shared" si="32"/>
        <v/>
      </c>
      <c r="BB34" s="290" t="str">
        <f t="shared" si="32"/>
        <v/>
      </c>
      <c r="BC34" s="290" t="str">
        <f t="shared" si="32"/>
        <v/>
      </c>
      <c r="BD34" s="290" t="str">
        <f t="shared" si="32"/>
        <v/>
      </c>
      <c r="BE34" s="290" t="str">
        <f t="shared" si="32"/>
        <v/>
      </c>
      <c r="BF34" s="290" t="str">
        <f t="shared" si="32"/>
        <v/>
      </c>
      <c r="BG34" s="290" t="str">
        <f t="shared" si="32"/>
        <v/>
      </c>
      <c r="BH34" s="290" t="str">
        <f t="shared" si="32"/>
        <v/>
      </c>
    </row>
    <row r="35" spans="1:60" s="44" customFormat="1" ht="14.25" customHeight="1" x14ac:dyDescent="0.25">
      <c r="A35" s="386" t="s">
        <v>24</v>
      </c>
      <c r="B35" s="387"/>
      <c r="C35" s="129" t="str">
        <f>IF(ISERROR(AH35),"",AH35)</f>
        <v/>
      </c>
      <c r="D35" s="129" t="str">
        <f t="shared" ref="D35:K35" si="34">IF(ISERROR(AI35),"",AI35)</f>
        <v/>
      </c>
      <c r="E35" s="166" t="str">
        <f t="shared" si="34"/>
        <v/>
      </c>
      <c r="F35" s="129" t="str">
        <f t="shared" si="34"/>
        <v/>
      </c>
      <c r="G35" s="128" t="str">
        <f t="shared" si="34"/>
        <v/>
      </c>
      <c r="H35" s="129" t="str">
        <f t="shared" si="34"/>
        <v/>
      </c>
      <c r="I35" s="127" t="str">
        <f t="shared" si="34"/>
        <v/>
      </c>
      <c r="J35" s="169" t="str">
        <f t="shared" si="34"/>
        <v/>
      </c>
      <c r="K35" s="128" t="str">
        <f t="shared" si="34"/>
        <v/>
      </c>
      <c r="L35" s="386" t="s">
        <v>24</v>
      </c>
      <c r="M35" s="387"/>
      <c r="N35" s="127"/>
      <c r="O35" s="128" t="str">
        <f t="shared" ref="O35:V35" si="35">IF(ISERROR(AR35),"",AR35)</f>
        <v/>
      </c>
      <c r="P35" s="128" t="str">
        <f t="shared" si="35"/>
        <v/>
      </c>
      <c r="Q35" s="128" t="str">
        <f t="shared" si="35"/>
        <v/>
      </c>
      <c r="R35" s="336" t="str">
        <f t="shared" si="35"/>
        <v/>
      </c>
      <c r="S35" s="342" t="str">
        <f t="shared" si="35"/>
        <v/>
      </c>
      <c r="T35" s="342" t="str">
        <f t="shared" si="35"/>
        <v/>
      </c>
      <c r="U35" s="128" t="str">
        <f t="shared" si="35"/>
        <v/>
      </c>
      <c r="V35" s="339" t="str">
        <f t="shared" si="35"/>
        <v/>
      </c>
      <c r="W35" s="386" t="s">
        <v>24</v>
      </c>
      <c r="X35" s="387"/>
      <c r="Y35" s="127" t="str">
        <f>IF(ISERROR(AZ35),"",AZ35)</f>
        <v/>
      </c>
      <c r="Z35" s="166" t="str">
        <f t="shared" ref="Z35:AG35" si="36">IF(ISERROR(BA35),"",BA35)</f>
        <v/>
      </c>
      <c r="AA35" s="128" t="str">
        <f t="shared" si="36"/>
        <v/>
      </c>
      <c r="AB35" s="340" t="str">
        <f t="shared" si="36"/>
        <v/>
      </c>
      <c r="AC35" s="169" t="str">
        <f t="shared" si="36"/>
        <v/>
      </c>
      <c r="AD35" s="342" t="str">
        <f t="shared" si="36"/>
        <v/>
      </c>
      <c r="AE35" s="127" t="str">
        <f t="shared" si="36"/>
        <v/>
      </c>
      <c r="AF35" s="129" t="str">
        <f t="shared" si="36"/>
        <v/>
      </c>
      <c r="AG35" s="127" t="str">
        <f t="shared" si="36"/>
        <v/>
      </c>
      <c r="AH35" s="292" t="str">
        <f t="shared" ref="AH35:AP35" si="37">IF(AH29="ERROR","ERROR",IF(AH30="ERROR","ERROR",IF(AH31="ERROR","ERROR",IF(AH32="ERROR","ERROR",IF(AH33="ERROR","ERROR",IF(AH34="ERROR","ERROR",IF(AH29="W","W",IF(AH30="W","W",IF(AH31="W","W",IF(AH32="W","W",IF(AH33="W","W",IF(AH34="W","W",IF(ISBLANK(C29),IF(ISBLANK(C30),IF(ISBLANK(C31),IF(ISBLANK(C32),IF(ISBLANK(C33),IF(ISBLANK(C34),"",GEOMEAN(AH29:AH34)),GEOMEAN(AH29:AH34)),GEOMEAN(AH29:AH34)),GEOMEAN(AH29:AH34)),GEOMEAN(AH29:AH34)),GEOMEAN(AH29:AH34))))))))))))))</f>
        <v/>
      </c>
      <c r="AI35" s="293" t="str">
        <f t="shared" si="37"/>
        <v/>
      </c>
      <c r="AJ35" s="293" t="str">
        <f t="shared" si="37"/>
        <v/>
      </c>
      <c r="AK35" s="292" t="str">
        <f t="shared" si="37"/>
        <v/>
      </c>
      <c r="AL35" s="292" t="str">
        <f t="shared" si="37"/>
        <v/>
      </c>
      <c r="AM35" s="293" t="str">
        <f t="shared" si="37"/>
        <v/>
      </c>
      <c r="AN35" s="292" t="str">
        <f t="shared" si="37"/>
        <v/>
      </c>
      <c r="AO35" s="293" t="str">
        <f t="shared" si="37"/>
        <v/>
      </c>
      <c r="AP35" s="294" t="str">
        <f t="shared" si="37"/>
        <v/>
      </c>
      <c r="AQ35" s="295" t="str">
        <f t="shared" ref="AQ35:AY35" si="38">IF(AQ29="ERROR","ERROR",IF(AQ30="ERROR","ERROR",IF(AQ31="ERROR","ERROR",IF(AQ32="ERROR","ERROR",IF(AQ33="ERROR","ERROR",IF(AQ34="ERROR","ERROR",IF(AQ29="W","W",IF(AQ30="W","W",IF(AQ31="W","W",IF(AQ32="W","W",IF(AQ33="W","W",IF(AQ34="W","W",IF(ISBLANK(N29),IF(ISBLANK(N30),IF(ISBLANK(N31),IF(ISBLANK(N32),IF(ISBLANK(N33),IF(ISBLANK(N34),"",GEOMEAN(AQ29:AQ34)),GEOMEAN(AQ29:AQ34)),GEOMEAN(AQ29:AQ34)),GEOMEAN(AQ29:AQ34)),GEOMEAN(AQ29:AQ34)),GEOMEAN(AQ29:AQ34))))))))))))))</f>
        <v/>
      </c>
      <c r="AR35" s="296" t="str">
        <f t="shared" si="38"/>
        <v/>
      </c>
      <c r="AS35" s="293" t="str">
        <f t="shared" si="38"/>
        <v/>
      </c>
      <c r="AT35" s="293" t="str">
        <f t="shared" si="38"/>
        <v/>
      </c>
      <c r="AU35" s="294" t="str">
        <f t="shared" si="38"/>
        <v/>
      </c>
      <c r="AV35" s="294" t="str">
        <f t="shared" si="38"/>
        <v/>
      </c>
      <c r="AW35" s="295" t="str">
        <f t="shared" si="38"/>
        <v/>
      </c>
      <c r="AX35" s="295" t="str">
        <f t="shared" si="38"/>
        <v/>
      </c>
      <c r="AY35" s="292" t="str">
        <f t="shared" si="38"/>
        <v/>
      </c>
      <c r="AZ35" s="294" t="str">
        <f>IF(AZ29="ERROR","ERROR",IF(AZ30="ERROR","ERROR",IF(AZ31="ERROR","ERROR",IF(AZ32="ERROR","ERROR",IF(AZ33="ERROR","ERROR",IF(AZ34="ERROR","ERROR",IF(AZ29="W","W",IF(AZ30="W","W",IF(AZ31="W","W",IF(AZ32="W","W",IF(AZ33="W","W",IF(AZ34="W","W",IF(ISBLANK(Y29),IF(ISBLANK(Y30),IF(ISBLANK(Y31),IF(ISBLANK(Y32),IF(ISBLANK(Y33),IF(ISBLANK(Y34),"",GEOMEAN(AZ29:AZ34)),GEOMEAN(AZ29:AZ34)),GEOMEAN(AZ29:AZ34)),GEOMEAN(AZ29:AZ34)),GEOMEAN(AZ29:AZ34)),GEOMEAN(AZ29:AZ34))))))))))))))</f>
        <v/>
      </c>
      <c r="BA35" s="292" t="str">
        <f>IF(BA29="ERROR","ERROR",IF(BA30="ERROR","ERROR",IF(BA31="ERROR","ERROR",IF(BA32="ERROR","ERROR",IF(BA33="ERROR","ERROR",IF(BA34="ERROR","ERROR",IF(BA29="W","W",IF(BA30="W","W",IF(BA31="W","W",IF(BA32="W","W",IF(BA33="W","W",IF(BA34="W","W",IF(ISBLANK(Z29),IF(ISBLANK(Z30),IF(ISBLANK(Z31),IF(ISBLANK(Z32),IF(ISBLANK(Z33),IF(ISBLANK(Z34),"",GEOMEAN(BA29:BA34)),GEOMEAN(BA29:BA34)),GEOMEAN(BA29:BA34)),GEOMEAN(BA29:BA34)),GEOMEAN(BA29:BA34)),GEOMEAN(BA29:BA34))))))))))))))</f>
        <v/>
      </c>
      <c r="BB35" s="293" t="str">
        <f t="shared" ref="BB35:BH35" si="39">IF(BB29="ERROR","ERROR",IF(BB30="ERROR","ERROR",IF(BB31="ERROR","ERROR",IF(BB32="ERROR","ERROR",IF(BB33="ERROR","ERROR",IF(BB34="ERROR","ERROR",IF(BB29="W","W",IF(BB30="W","W",IF(BB31="W","W",IF(BB32="W","W",IF(BB33="W","W",IF(BB34="W","W",IF(ISBLANK(AA29),IF(ISBLANK(AA30),IF(ISBLANK(AA31),IF(ISBLANK(AA32),IF(ISBLANK(AA33),IF(ISBLANK(AA34),"",GEOMEAN(BB29:BB34)),GEOMEAN(BB29:BB34)),GEOMEAN(BB29:BB34)),GEOMEAN(BB29:BB34)),GEOMEAN(BB29:BB34)),GEOMEAN(BB29:BB34))))))))))))))</f>
        <v/>
      </c>
      <c r="BC35" s="293" t="str">
        <f t="shared" si="39"/>
        <v/>
      </c>
      <c r="BD35" s="294" t="str">
        <f t="shared" si="39"/>
        <v/>
      </c>
      <c r="BE35" s="292" t="str">
        <f t="shared" si="39"/>
        <v/>
      </c>
      <c r="BF35" s="293" t="str">
        <f t="shared" si="39"/>
        <v/>
      </c>
      <c r="BG35" s="293" t="str">
        <f t="shared" si="39"/>
        <v/>
      </c>
      <c r="BH35" s="293" t="str">
        <f t="shared" si="39"/>
        <v/>
      </c>
    </row>
    <row r="36" spans="1:60" s="291" customFormat="1" ht="14.25" customHeight="1" x14ac:dyDescent="0.25">
      <c r="A36" s="125"/>
      <c r="B36" s="126"/>
      <c r="C36" s="333"/>
      <c r="D36" s="333"/>
      <c r="E36" s="333"/>
      <c r="F36" s="333"/>
      <c r="G36" s="333"/>
      <c r="H36" s="333"/>
      <c r="I36" s="333"/>
      <c r="J36" s="333"/>
      <c r="K36" s="333"/>
      <c r="L36" s="289" t="str">
        <f t="shared" ref="L36:L41" si="40">IF($A36="","",$A36)</f>
        <v/>
      </c>
      <c r="M36" s="289" t="str">
        <f t="shared" ref="M36:M41" si="41">IF($B36="","",$B36)</f>
        <v/>
      </c>
      <c r="N36" s="333"/>
      <c r="O36" s="333"/>
      <c r="P36" s="333"/>
      <c r="Q36" s="333"/>
      <c r="R36" s="333"/>
      <c r="S36" s="333"/>
      <c r="T36" s="333"/>
      <c r="U36" s="333"/>
      <c r="V36" s="333"/>
      <c r="W36" s="289" t="str">
        <f t="shared" si="6"/>
        <v/>
      </c>
      <c r="X36" s="289" t="str">
        <f t="shared" si="7"/>
        <v/>
      </c>
      <c r="Y36" s="333"/>
      <c r="Z36" s="333"/>
      <c r="AA36" s="333"/>
      <c r="AB36" s="333"/>
      <c r="AC36" s="333"/>
      <c r="AD36" s="333"/>
      <c r="AE36" s="333"/>
      <c r="AF36" s="333"/>
      <c r="AG36" s="333"/>
      <c r="AH36" s="290" t="str">
        <f t="shared" ref="AH36:AP41" si="42">IF(ISBLANK(C36),"",IF(ISNUMBER(C36),C36,IF(LEFT(C36,2)="NS","",IF(LEFT(C36,3)="ND(",VALUE(MID(C36,4,LEN(C36)-4))/2,IF(LEFT(C36,3)="ND ",VALUE(MID(C36,5,LEN(C36)-5)/2),IF(C36="No Discharge","",IF(C36="W","W","ERROR")))))))</f>
        <v/>
      </c>
      <c r="AI36" s="290" t="str">
        <f t="shared" si="42"/>
        <v/>
      </c>
      <c r="AJ36" s="290" t="str">
        <f t="shared" si="42"/>
        <v/>
      </c>
      <c r="AK36" s="290" t="str">
        <f t="shared" si="42"/>
        <v/>
      </c>
      <c r="AL36" s="269" t="str">
        <f t="shared" ref="AL36:AL41" si="43">IF(ISBLANK(G36),"",IF(ISNUMBER(G36),G36,IF(LEFT(G36,2)="NS","",IF(LEFT(G36,3)="ND(",VALUE(MID(G36,4,LEN(G36)-4))/2,IF(LEFT(G36,3)="ND ",VALUE(MID(G36,5,LEN(G36)-5)/2),IF(G36="No Discharge","",IF(LEFT(G36,1)="&lt;",VALUE(MID(G36,2,LEN(G36)-1)),IF(LEFT(G36,1)="&gt;",VALUE(MID(G36,2,LEN(15)-1)),IF(G36="W","W","ERROR")))))))))</f>
        <v/>
      </c>
      <c r="AM36" s="290" t="str">
        <f t="shared" si="42"/>
        <v/>
      </c>
      <c r="AN36" s="290" t="str">
        <f t="shared" si="42"/>
        <v/>
      </c>
      <c r="AO36" s="290" t="str">
        <f t="shared" si="42"/>
        <v/>
      </c>
      <c r="AP36" s="290" t="str">
        <f t="shared" si="42"/>
        <v/>
      </c>
      <c r="AQ36" s="290" t="str">
        <f t="shared" ref="AQ36:AY41" si="44">IF(ISBLANK(N36),"",IF(ISNUMBER(N36),N36,IF(LEFT(N36,2)="NS","",IF(LEFT(N36,3)="ND(",VALUE(MID(N36,4,LEN(N36)-4))/2,IF(LEFT(N36,3)="ND ",VALUE(MID(N36,5,LEN(N36)-5)/2),IF(N36="No Discharge","",IF(N36="W","W","ERROR")))))))</f>
        <v/>
      </c>
      <c r="AR36" s="290" t="str">
        <f t="shared" si="44"/>
        <v/>
      </c>
      <c r="AS36" s="290" t="str">
        <f t="shared" si="44"/>
        <v/>
      </c>
      <c r="AT36" s="290" t="str">
        <f t="shared" si="44"/>
        <v/>
      </c>
      <c r="AU36" s="290" t="str">
        <f t="shared" si="44"/>
        <v/>
      </c>
      <c r="AV36" s="290" t="str">
        <f t="shared" si="44"/>
        <v/>
      </c>
      <c r="AW36" s="290" t="str">
        <f t="shared" si="44"/>
        <v/>
      </c>
      <c r="AX36" s="290" t="str">
        <f t="shared" si="44"/>
        <v/>
      </c>
      <c r="AY36" s="290" t="str">
        <f t="shared" si="44"/>
        <v/>
      </c>
      <c r="AZ36" s="290" t="str">
        <f t="shared" ref="AZ36:BH41" si="45">IF(ISBLANK(Y36),"",IF(ISNUMBER(Y36),Y36,IF(LEFT(Y36,2)="NS","",IF(LEFT(Y36,3)="ND(",VALUE(MID(Y36,4,LEN(Y36)-4))/2,IF(LEFT(Y36,3)="ND ",VALUE(MID(Y36,5,LEN(Y36)-5)/2),IF(Y36="No Discharge","",IF(Y36="W","W","ERROR")))))))</f>
        <v/>
      </c>
      <c r="BA36" s="290" t="str">
        <f t="shared" si="45"/>
        <v/>
      </c>
      <c r="BB36" s="290" t="str">
        <f t="shared" si="45"/>
        <v/>
      </c>
      <c r="BC36" s="290" t="str">
        <f t="shared" si="45"/>
        <v/>
      </c>
      <c r="BD36" s="290" t="str">
        <f t="shared" si="45"/>
        <v/>
      </c>
      <c r="BE36" s="290" t="str">
        <f t="shared" si="45"/>
        <v/>
      </c>
      <c r="BF36" s="290" t="str">
        <f t="shared" si="45"/>
        <v/>
      </c>
      <c r="BG36" s="290" t="str">
        <f t="shared" si="45"/>
        <v/>
      </c>
      <c r="BH36" s="290" t="str">
        <f t="shared" si="45"/>
        <v/>
      </c>
    </row>
    <row r="37" spans="1:60" s="291" customFormat="1" ht="14.25" customHeight="1" x14ac:dyDescent="0.25">
      <c r="A37" s="270" t="str">
        <f>IF(B37="","",A$36)</f>
        <v/>
      </c>
      <c r="B37" s="126"/>
      <c r="C37" s="333"/>
      <c r="D37" s="333"/>
      <c r="E37" s="333"/>
      <c r="F37" s="333"/>
      <c r="G37" s="333"/>
      <c r="H37" s="333"/>
      <c r="I37" s="333"/>
      <c r="J37" s="333"/>
      <c r="K37" s="333"/>
      <c r="L37" s="289" t="str">
        <f t="shared" si="40"/>
        <v/>
      </c>
      <c r="M37" s="289" t="str">
        <f t="shared" si="41"/>
        <v/>
      </c>
      <c r="N37" s="333"/>
      <c r="O37" s="333"/>
      <c r="P37" s="333"/>
      <c r="Q37" s="333"/>
      <c r="R37" s="333"/>
      <c r="S37" s="333"/>
      <c r="T37" s="333"/>
      <c r="U37" s="333"/>
      <c r="V37" s="333"/>
      <c r="W37" s="289" t="str">
        <f t="shared" si="6"/>
        <v/>
      </c>
      <c r="X37" s="289" t="str">
        <f t="shared" si="7"/>
        <v/>
      </c>
      <c r="Y37" s="333"/>
      <c r="Z37" s="333"/>
      <c r="AA37" s="333"/>
      <c r="AB37" s="333"/>
      <c r="AC37" s="333"/>
      <c r="AD37" s="333"/>
      <c r="AE37" s="333"/>
      <c r="AF37" s="333"/>
      <c r="AG37" s="333"/>
      <c r="AH37" s="290" t="str">
        <f t="shared" si="42"/>
        <v/>
      </c>
      <c r="AI37" s="290" t="str">
        <f t="shared" si="42"/>
        <v/>
      </c>
      <c r="AJ37" s="290" t="str">
        <f t="shared" si="42"/>
        <v/>
      </c>
      <c r="AK37" s="290" t="str">
        <f t="shared" si="42"/>
        <v/>
      </c>
      <c r="AL37" s="269" t="str">
        <f t="shared" si="43"/>
        <v/>
      </c>
      <c r="AM37" s="290" t="str">
        <f t="shared" si="42"/>
        <v/>
      </c>
      <c r="AN37" s="290" t="str">
        <f t="shared" si="42"/>
        <v/>
      </c>
      <c r="AO37" s="290" t="str">
        <f t="shared" si="42"/>
        <v/>
      </c>
      <c r="AP37" s="290" t="str">
        <f t="shared" si="42"/>
        <v/>
      </c>
      <c r="AQ37" s="290" t="str">
        <f t="shared" si="44"/>
        <v/>
      </c>
      <c r="AR37" s="290" t="str">
        <f t="shared" si="44"/>
        <v/>
      </c>
      <c r="AS37" s="290" t="str">
        <f t="shared" si="44"/>
        <v/>
      </c>
      <c r="AT37" s="290" t="str">
        <f t="shared" si="44"/>
        <v/>
      </c>
      <c r="AU37" s="290" t="str">
        <f t="shared" si="44"/>
        <v/>
      </c>
      <c r="AV37" s="290" t="str">
        <f t="shared" si="44"/>
        <v/>
      </c>
      <c r="AW37" s="290" t="str">
        <f t="shared" si="44"/>
        <v/>
      </c>
      <c r="AX37" s="290" t="str">
        <f t="shared" si="44"/>
        <v/>
      </c>
      <c r="AY37" s="290" t="str">
        <f t="shared" si="44"/>
        <v/>
      </c>
      <c r="AZ37" s="290" t="str">
        <f t="shared" si="45"/>
        <v/>
      </c>
      <c r="BA37" s="290" t="str">
        <f t="shared" si="45"/>
        <v/>
      </c>
      <c r="BB37" s="290" t="str">
        <f t="shared" si="45"/>
        <v/>
      </c>
      <c r="BC37" s="290" t="str">
        <f t="shared" si="45"/>
        <v/>
      </c>
      <c r="BD37" s="290" t="str">
        <f t="shared" si="45"/>
        <v/>
      </c>
      <c r="BE37" s="290" t="str">
        <f t="shared" si="45"/>
        <v/>
      </c>
      <c r="BF37" s="290" t="str">
        <f t="shared" si="45"/>
        <v/>
      </c>
      <c r="BG37" s="290" t="str">
        <f t="shared" si="45"/>
        <v/>
      </c>
      <c r="BH37" s="290" t="str">
        <f t="shared" si="45"/>
        <v/>
      </c>
    </row>
    <row r="38" spans="1:60" s="291" customFormat="1" ht="14.25" customHeight="1" x14ac:dyDescent="0.25">
      <c r="A38" s="270" t="str">
        <f>IF(B38="","",A$36)</f>
        <v/>
      </c>
      <c r="B38" s="126"/>
      <c r="C38" s="333"/>
      <c r="D38" s="333"/>
      <c r="E38" s="333"/>
      <c r="F38" s="333"/>
      <c r="G38" s="333"/>
      <c r="H38" s="333"/>
      <c r="I38" s="333"/>
      <c r="J38" s="333"/>
      <c r="K38" s="333"/>
      <c r="L38" s="289" t="str">
        <f t="shared" si="40"/>
        <v/>
      </c>
      <c r="M38" s="289" t="str">
        <f t="shared" si="41"/>
        <v/>
      </c>
      <c r="N38" s="333"/>
      <c r="O38" s="333"/>
      <c r="P38" s="333"/>
      <c r="Q38" s="333"/>
      <c r="R38" s="333"/>
      <c r="S38" s="333"/>
      <c r="T38" s="333"/>
      <c r="U38" s="333"/>
      <c r="V38" s="333"/>
      <c r="W38" s="289" t="str">
        <f t="shared" si="6"/>
        <v/>
      </c>
      <c r="X38" s="289" t="str">
        <f t="shared" si="7"/>
        <v/>
      </c>
      <c r="Y38" s="333"/>
      <c r="Z38" s="333"/>
      <c r="AA38" s="333"/>
      <c r="AB38" s="333"/>
      <c r="AC38" s="333"/>
      <c r="AD38" s="333"/>
      <c r="AE38" s="333"/>
      <c r="AF38" s="333"/>
      <c r="AG38" s="333"/>
      <c r="AH38" s="290" t="str">
        <f t="shared" si="42"/>
        <v/>
      </c>
      <c r="AI38" s="290" t="str">
        <f t="shared" si="42"/>
        <v/>
      </c>
      <c r="AJ38" s="290" t="str">
        <f t="shared" si="42"/>
        <v/>
      </c>
      <c r="AK38" s="290" t="str">
        <f t="shared" si="42"/>
        <v/>
      </c>
      <c r="AL38" s="269" t="str">
        <f t="shared" si="43"/>
        <v/>
      </c>
      <c r="AM38" s="290" t="str">
        <f t="shared" si="42"/>
        <v/>
      </c>
      <c r="AN38" s="290" t="str">
        <f t="shared" si="42"/>
        <v/>
      </c>
      <c r="AO38" s="290" t="str">
        <f t="shared" si="42"/>
        <v/>
      </c>
      <c r="AP38" s="290" t="str">
        <f t="shared" si="42"/>
        <v/>
      </c>
      <c r="AQ38" s="290" t="str">
        <f t="shared" si="44"/>
        <v/>
      </c>
      <c r="AR38" s="290" t="str">
        <f t="shared" si="44"/>
        <v/>
      </c>
      <c r="AS38" s="290" t="str">
        <f t="shared" si="44"/>
        <v/>
      </c>
      <c r="AT38" s="290" t="str">
        <f t="shared" si="44"/>
        <v/>
      </c>
      <c r="AU38" s="290" t="str">
        <f t="shared" si="44"/>
        <v/>
      </c>
      <c r="AV38" s="290" t="str">
        <f t="shared" si="44"/>
        <v/>
      </c>
      <c r="AW38" s="290" t="str">
        <f t="shared" si="44"/>
        <v/>
      </c>
      <c r="AX38" s="290" t="str">
        <f t="shared" si="44"/>
        <v/>
      </c>
      <c r="AY38" s="290" t="str">
        <f t="shared" si="44"/>
        <v/>
      </c>
      <c r="AZ38" s="290" t="str">
        <f t="shared" si="45"/>
        <v/>
      </c>
      <c r="BA38" s="290" t="str">
        <f t="shared" si="45"/>
        <v/>
      </c>
      <c r="BB38" s="290" t="str">
        <f t="shared" si="45"/>
        <v/>
      </c>
      <c r="BC38" s="290" t="str">
        <f t="shared" si="45"/>
        <v/>
      </c>
      <c r="BD38" s="290" t="str">
        <f t="shared" si="45"/>
        <v/>
      </c>
      <c r="BE38" s="290" t="str">
        <f t="shared" si="45"/>
        <v/>
      </c>
      <c r="BF38" s="290" t="str">
        <f t="shared" si="45"/>
        <v/>
      </c>
      <c r="BG38" s="290" t="str">
        <f t="shared" si="45"/>
        <v/>
      </c>
      <c r="BH38" s="290" t="str">
        <f t="shared" si="45"/>
        <v/>
      </c>
    </row>
    <row r="39" spans="1:60" s="291" customFormat="1" ht="14.25" customHeight="1" x14ac:dyDescent="0.25">
      <c r="A39" s="270" t="str">
        <f>IF(B39="","",A$36)</f>
        <v/>
      </c>
      <c r="B39" s="126"/>
      <c r="C39" s="333"/>
      <c r="D39" s="333"/>
      <c r="E39" s="333"/>
      <c r="F39" s="333"/>
      <c r="G39" s="333"/>
      <c r="H39" s="333"/>
      <c r="I39" s="333"/>
      <c r="J39" s="333"/>
      <c r="K39" s="333"/>
      <c r="L39" s="289" t="str">
        <f t="shared" si="40"/>
        <v/>
      </c>
      <c r="M39" s="289" t="str">
        <f t="shared" si="41"/>
        <v/>
      </c>
      <c r="N39" s="333"/>
      <c r="O39" s="333"/>
      <c r="P39" s="333"/>
      <c r="Q39" s="333"/>
      <c r="R39" s="333"/>
      <c r="S39" s="333"/>
      <c r="T39" s="333"/>
      <c r="U39" s="333"/>
      <c r="V39" s="333"/>
      <c r="W39" s="289" t="str">
        <f t="shared" si="6"/>
        <v/>
      </c>
      <c r="X39" s="289" t="str">
        <f t="shared" si="7"/>
        <v/>
      </c>
      <c r="Y39" s="333"/>
      <c r="Z39" s="333"/>
      <c r="AA39" s="333"/>
      <c r="AB39" s="333"/>
      <c r="AC39" s="333"/>
      <c r="AD39" s="333"/>
      <c r="AE39" s="333"/>
      <c r="AF39" s="333"/>
      <c r="AG39" s="333"/>
      <c r="AH39" s="290" t="str">
        <f t="shared" si="42"/>
        <v/>
      </c>
      <c r="AI39" s="290" t="str">
        <f t="shared" si="42"/>
        <v/>
      </c>
      <c r="AJ39" s="290" t="str">
        <f t="shared" si="42"/>
        <v/>
      </c>
      <c r="AK39" s="290" t="str">
        <f t="shared" si="42"/>
        <v/>
      </c>
      <c r="AL39" s="269" t="str">
        <f t="shared" si="43"/>
        <v/>
      </c>
      <c r="AM39" s="290" t="str">
        <f t="shared" si="42"/>
        <v/>
      </c>
      <c r="AN39" s="290" t="str">
        <f t="shared" si="42"/>
        <v/>
      </c>
      <c r="AO39" s="290" t="str">
        <f t="shared" si="42"/>
        <v/>
      </c>
      <c r="AP39" s="290" t="str">
        <f t="shared" si="42"/>
        <v/>
      </c>
      <c r="AQ39" s="290" t="str">
        <f t="shared" si="44"/>
        <v/>
      </c>
      <c r="AR39" s="290" t="str">
        <f t="shared" si="44"/>
        <v/>
      </c>
      <c r="AS39" s="290" t="str">
        <f t="shared" si="44"/>
        <v/>
      </c>
      <c r="AT39" s="290" t="str">
        <f t="shared" si="44"/>
        <v/>
      </c>
      <c r="AU39" s="290" t="str">
        <f t="shared" si="44"/>
        <v/>
      </c>
      <c r="AV39" s="290" t="str">
        <f t="shared" si="44"/>
        <v/>
      </c>
      <c r="AW39" s="290" t="str">
        <f t="shared" si="44"/>
        <v/>
      </c>
      <c r="AX39" s="290" t="str">
        <f t="shared" si="44"/>
        <v/>
      </c>
      <c r="AY39" s="290" t="str">
        <f t="shared" si="44"/>
        <v/>
      </c>
      <c r="AZ39" s="290" t="str">
        <f t="shared" si="45"/>
        <v/>
      </c>
      <c r="BA39" s="290" t="str">
        <f t="shared" si="45"/>
        <v/>
      </c>
      <c r="BB39" s="290" t="str">
        <f t="shared" si="45"/>
        <v/>
      </c>
      <c r="BC39" s="290" t="str">
        <f t="shared" si="45"/>
        <v/>
      </c>
      <c r="BD39" s="290" t="str">
        <f t="shared" si="45"/>
        <v/>
      </c>
      <c r="BE39" s="290" t="str">
        <f t="shared" si="45"/>
        <v/>
      </c>
      <c r="BF39" s="290" t="str">
        <f t="shared" si="45"/>
        <v/>
      </c>
      <c r="BG39" s="290" t="str">
        <f t="shared" si="45"/>
        <v/>
      </c>
      <c r="BH39" s="290" t="str">
        <f t="shared" si="45"/>
        <v/>
      </c>
    </row>
    <row r="40" spans="1:60" s="291" customFormat="1" ht="14.25" customHeight="1" x14ac:dyDescent="0.25">
      <c r="A40" s="270" t="str">
        <f>IF(B40="","",A$36)</f>
        <v/>
      </c>
      <c r="B40" s="126"/>
      <c r="C40" s="333"/>
      <c r="D40" s="333"/>
      <c r="E40" s="333"/>
      <c r="F40" s="333"/>
      <c r="G40" s="333"/>
      <c r="H40" s="333"/>
      <c r="I40" s="333"/>
      <c r="J40" s="333"/>
      <c r="K40" s="333"/>
      <c r="L40" s="289" t="str">
        <f t="shared" si="40"/>
        <v/>
      </c>
      <c r="M40" s="289" t="str">
        <f t="shared" si="41"/>
        <v/>
      </c>
      <c r="N40" s="333"/>
      <c r="O40" s="333"/>
      <c r="P40" s="333"/>
      <c r="Q40" s="333"/>
      <c r="R40" s="333"/>
      <c r="S40" s="333"/>
      <c r="T40" s="333"/>
      <c r="U40" s="333"/>
      <c r="V40" s="333"/>
      <c r="W40" s="289" t="str">
        <f t="shared" si="6"/>
        <v/>
      </c>
      <c r="X40" s="289" t="str">
        <f t="shared" si="7"/>
        <v/>
      </c>
      <c r="Y40" s="333"/>
      <c r="Z40" s="333"/>
      <c r="AA40" s="333"/>
      <c r="AB40" s="333"/>
      <c r="AC40" s="333"/>
      <c r="AD40" s="333"/>
      <c r="AE40" s="333"/>
      <c r="AF40" s="333"/>
      <c r="AG40" s="333"/>
      <c r="AH40" s="290" t="str">
        <f t="shared" si="42"/>
        <v/>
      </c>
      <c r="AI40" s="290" t="str">
        <f t="shared" si="42"/>
        <v/>
      </c>
      <c r="AJ40" s="290" t="str">
        <f t="shared" si="42"/>
        <v/>
      </c>
      <c r="AK40" s="290" t="str">
        <f t="shared" si="42"/>
        <v/>
      </c>
      <c r="AL40" s="269" t="str">
        <f t="shared" si="43"/>
        <v/>
      </c>
      <c r="AM40" s="290" t="str">
        <f t="shared" si="42"/>
        <v/>
      </c>
      <c r="AN40" s="290" t="str">
        <f t="shared" si="42"/>
        <v/>
      </c>
      <c r="AO40" s="290" t="str">
        <f t="shared" si="42"/>
        <v/>
      </c>
      <c r="AP40" s="290" t="str">
        <f t="shared" si="42"/>
        <v/>
      </c>
      <c r="AQ40" s="290" t="str">
        <f t="shared" si="44"/>
        <v/>
      </c>
      <c r="AR40" s="290" t="str">
        <f t="shared" si="44"/>
        <v/>
      </c>
      <c r="AS40" s="290" t="str">
        <f t="shared" si="44"/>
        <v/>
      </c>
      <c r="AT40" s="290" t="str">
        <f t="shared" si="44"/>
        <v/>
      </c>
      <c r="AU40" s="290" t="str">
        <f t="shared" si="44"/>
        <v/>
      </c>
      <c r="AV40" s="290" t="str">
        <f t="shared" si="44"/>
        <v/>
      </c>
      <c r="AW40" s="290" t="str">
        <f t="shared" si="44"/>
        <v/>
      </c>
      <c r="AX40" s="290" t="str">
        <f t="shared" si="44"/>
        <v/>
      </c>
      <c r="AY40" s="290" t="str">
        <f t="shared" si="44"/>
        <v/>
      </c>
      <c r="AZ40" s="290" t="str">
        <f t="shared" si="45"/>
        <v/>
      </c>
      <c r="BA40" s="290" t="str">
        <f t="shared" si="45"/>
        <v/>
      </c>
      <c r="BB40" s="290" t="str">
        <f t="shared" si="45"/>
        <v/>
      </c>
      <c r="BC40" s="290" t="str">
        <f t="shared" si="45"/>
        <v/>
      </c>
      <c r="BD40" s="290" t="str">
        <f t="shared" si="45"/>
        <v/>
      </c>
      <c r="BE40" s="290" t="str">
        <f t="shared" si="45"/>
        <v/>
      </c>
      <c r="BF40" s="290" t="str">
        <f t="shared" si="45"/>
        <v/>
      </c>
      <c r="BG40" s="290" t="str">
        <f t="shared" si="45"/>
        <v/>
      </c>
      <c r="BH40" s="290" t="str">
        <f t="shared" si="45"/>
        <v/>
      </c>
    </row>
    <row r="41" spans="1:60" s="291" customFormat="1" ht="14.25" customHeight="1" x14ac:dyDescent="0.25">
      <c r="A41" s="270" t="str">
        <f>IF(B41="","",A$36)</f>
        <v/>
      </c>
      <c r="B41" s="126"/>
      <c r="C41" s="333"/>
      <c r="D41" s="333"/>
      <c r="E41" s="333"/>
      <c r="F41" s="333"/>
      <c r="G41" s="333"/>
      <c r="H41" s="333"/>
      <c r="I41" s="333"/>
      <c r="J41" s="333"/>
      <c r="K41" s="333"/>
      <c r="L41" s="289" t="str">
        <f t="shared" si="40"/>
        <v/>
      </c>
      <c r="M41" s="289" t="str">
        <f t="shared" si="41"/>
        <v/>
      </c>
      <c r="N41" s="333"/>
      <c r="O41" s="333"/>
      <c r="P41" s="333"/>
      <c r="Q41" s="333"/>
      <c r="R41" s="333"/>
      <c r="S41" s="333"/>
      <c r="T41" s="333"/>
      <c r="U41" s="333"/>
      <c r="V41" s="333"/>
      <c r="W41" s="289" t="str">
        <f t="shared" si="6"/>
        <v/>
      </c>
      <c r="X41" s="289" t="str">
        <f t="shared" si="7"/>
        <v/>
      </c>
      <c r="Y41" s="333"/>
      <c r="Z41" s="333"/>
      <c r="AA41" s="333"/>
      <c r="AB41" s="333"/>
      <c r="AC41" s="333"/>
      <c r="AD41" s="333"/>
      <c r="AE41" s="333"/>
      <c r="AF41" s="333"/>
      <c r="AG41" s="333"/>
      <c r="AH41" s="290" t="str">
        <f t="shared" si="42"/>
        <v/>
      </c>
      <c r="AI41" s="290" t="str">
        <f t="shared" si="42"/>
        <v/>
      </c>
      <c r="AJ41" s="290" t="str">
        <f t="shared" si="42"/>
        <v/>
      </c>
      <c r="AK41" s="290" t="str">
        <f t="shared" si="42"/>
        <v/>
      </c>
      <c r="AL41" s="269" t="str">
        <f t="shared" si="43"/>
        <v/>
      </c>
      <c r="AM41" s="290" t="str">
        <f t="shared" si="42"/>
        <v/>
      </c>
      <c r="AN41" s="290" t="str">
        <f t="shared" si="42"/>
        <v/>
      </c>
      <c r="AO41" s="290" t="str">
        <f t="shared" si="42"/>
        <v/>
      </c>
      <c r="AP41" s="290" t="str">
        <f t="shared" si="42"/>
        <v/>
      </c>
      <c r="AQ41" s="290" t="str">
        <f t="shared" si="44"/>
        <v/>
      </c>
      <c r="AR41" s="290" t="str">
        <f t="shared" si="44"/>
        <v/>
      </c>
      <c r="AS41" s="290" t="str">
        <f t="shared" si="44"/>
        <v/>
      </c>
      <c r="AT41" s="290" t="str">
        <f t="shared" si="44"/>
        <v/>
      </c>
      <c r="AU41" s="290" t="str">
        <f t="shared" si="44"/>
        <v/>
      </c>
      <c r="AV41" s="290" t="str">
        <f t="shared" si="44"/>
        <v/>
      </c>
      <c r="AW41" s="290" t="str">
        <f t="shared" si="44"/>
        <v/>
      </c>
      <c r="AX41" s="290" t="str">
        <f t="shared" si="44"/>
        <v/>
      </c>
      <c r="AY41" s="290" t="str">
        <f t="shared" si="44"/>
        <v/>
      </c>
      <c r="AZ41" s="290" t="str">
        <f t="shared" si="45"/>
        <v/>
      </c>
      <c r="BA41" s="290" t="str">
        <f t="shared" si="45"/>
        <v/>
      </c>
      <c r="BB41" s="290" t="str">
        <f t="shared" si="45"/>
        <v/>
      </c>
      <c r="BC41" s="290" t="str">
        <f t="shared" si="45"/>
        <v/>
      </c>
      <c r="BD41" s="290" t="str">
        <f t="shared" si="45"/>
        <v/>
      </c>
      <c r="BE41" s="290" t="str">
        <f t="shared" si="45"/>
        <v/>
      </c>
      <c r="BF41" s="290" t="str">
        <f t="shared" si="45"/>
        <v/>
      </c>
      <c r="BG41" s="290" t="str">
        <f t="shared" si="45"/>
        <v/>
      </c>
      <c r="BH41" s="290" t="str">
        <f t="shared" si="45"/>
        <v/>
      </c>
    </row>
    <row r="42" spans="1:60" s="44" customFormat="1" ht="14.25" customHeight="1" x14ac:dyDescent="0.25">
      <c r="A42" s="386" t="s">
        <v>24</v>
      </c>
      <c r="B42" s="387"/>
      <c r="C42" s="129" t="str">
        <f>IF(ISERROR(AH42),"",AH42)</f>
        <v/>
      </c>
      <c r="D42" s="129"/>
      <c r="E42" s="166" t="str">
        <f t="shared" ref="E42:K42" si="46">IF(ISERROR(AJ42),"",AJ42)</f>
        <v/>
      </c>
      <c r="F42" s="129" t="str">
        <f t="shared" si="46"/>
        <v/>
      </c>
      <c r="G42" s="128" t="str">
        <f t="shared" si="46"/>
        <v/>
      </c>
      <c r="H42" s="334" t="str">
        <f t="shared" si="46"/>
        <v/>
      </c>
      <c r="I42" s="127" t="str">
        <f t="shared" si="46"/>
        <v/>
      </c>
      <c r="J42" s="169" t="str">
        <f t="shared" si="46"/>
        <v/>
      </c>
      <c r="K42" s="128" t="str">
        <f t="shared" si="46"/>
        <v/>
      </c>
      <c r="L42" s="386" t="s">
        <v>24</v>
      </c>
      <c r="M42" s="387"/>
      <c r="N42" s="127" t="str">
        <f>IF(ISERROR(AQ42),"",AQ42)</f>
        <v/>
      </c>
      <c r="O42" s="128" t="str">
        <f t="shared" ref="O42:V42" si="47">IF(ISERROR(AR42),"",AR42)</f>
        <v/>
      </c>
      <c r="P42" s="128" t="str">
        <f t="shared" si="47"/>
        <v/>
      </c>
      <c r="Q42" s="128" t="str">
        <f t="shared" si="47"/>
        <v/>
      </c>
      <c r="R42" s="129" t="str">
        <f t="shared" si="47"/>
        <v/>
      </c>
      <c r="S42" s="167" t="str">
        <f t="shared" si="47"/>
        <v/>
      </c>
      <c r="T42" s="167" t="str">
        <f t="shared" si="47"/>
        <v/>
      </c>
      <c r="U42" s="128" t="str">
        <f t="shared" si="47"/>
        <v/>
      </c>
      <c r="V42" s="128" t="str">
        <f t="shared" si="47"/>
        <v/>
      </c>
      <c r="W42" s="386" t="s">
        <v>24</v>
      </c>
      <c r="X42" s="387"/>
      <c r="Y42" s="127" t="str">
        <f>IF(ISERROR(AZ42),"",AZ42)</f>
        <v/>
      </c>
      <c r="Z42" s="166" t="str">
        <f t="shared" ref="Z42:AG42" si="48">IF(ISERROR(BA42),"",BA42)</f>
        <v/>
      </c>
      <c r="AA42" s="128" t="str">
        <f t="shared" si="48"/>
        <v/>
      </c>
      <c r="AB42" s="129" t="str">
        <f t="shared" si="48"/>
        <v/>
      </c>
      <c r="AC42" s="169" t="str">
        <f t="shared" si="48"/>
        <v/>
      </c>
      <c r="AD42" s="167" t="str">
        <f t="shared" si="48"/>
        <v/>
      </c>
      <c r="AE42" s="127" t="str">
        <f t="shared" si="48"/>
        <v/>
      </c>
      <c r="AF42" s="129" t="str">
        <f t="shared" si="48"/>
        <v/>
      </c>
      <c r="AG42" s="127" t="str">
        <f t="shared" si="48"/>
        <v/>
      </c>
      <c r="AH42" s="292" t="str">
        <f t="shared" ref="AH42:AP42" si="49">IF(AH36="ERROR","ERROR",IF(AH37="ERROR","ERROR",IF(AH38="ERROR","ERROR",IF(AH39="ERROR","ERROR",IF(AH40="ERROR","ERROR",IF(AH41="ERROR","ERROR",IF(AH36="W","W",IF(AH37="W","W",IF(AH38="W","W",IF(AH39="W","W",IF(AH40="W","W",IF(AH41="W","W",IF(ISBLANK(C36),IF(ISBLANK(C37),IF(ISBLANK(C38),IF(ISBLANK(C39),IF(ISBLANK(C40),IF(ISBLANK(C41),"",GEOMEAN(AH36:AH41)),GEOMEAN(AH36:AH41)),GEOMEAN(AH36:AH41)),GEOMEAN(AH36:AH41)),GEOMEAN(AH36:AH41)),GEOMEAN(AH36:AH41))))))))))))))</f>
        <v/>
      </c>
      <c r="AI42" s="293" t="str">
        <f t="shared" si="49"/>
        <v/>
      </c>
      <c r="AJ42" s="293" t="str">
        <f t="shared" si="49"/>
        <v/>
      </c>
      <c r="AK42" s="292" t="str">
        <f t="shared" si="49"/>
        <v/>
      </c>
      <c r="AL42" s="292" t="str">
        <f t="shared" si="49"/>
        <v/>
      </c>
      <c r="AM42" s="293" t="str">
        <f t="shared" si="49"/>
        <v/>
      </c>
      <c r="AN42" s="292" t="str">
        <f t="shared" si="49"/>
        <v/>
      </c>
      <c r="AO42" s="293" t="str">
        <f t="shared" si="49"/>
        <v/>
      </c>
      <c r="AP42" s="294" t="str">
        <f t="shared" si="49"/>
        <v/>
      </c>
      <c r="AQ42" s="295" t="str">
        <f t="shared" ref="AQ42:AY42" si="50">IF(AQ36="ERROR","ERROR",IF(AQ37="ERROR","ERROR",IF(AQ38="ERROR","ERROR",IF(AQ39="ERROR","ERROR",IF(AQ40="ERROR","ERROR",IF(AQ41="ERROR","ERROR",IF(AQ36="W","W",IF(AQ37="W","W",IF(AQ38="W","W",IF(AQ39="W","W",IF(AQ40="W","W",IF(AQ41="W","W",IF(ISBLANK(N36),IF(ISBLANK(N37),IF(ISBLANK(N38),IF(ISBLANK(N39),IF(ISBLANK(N40),IF(ISBLANK(N41),"",GEOMEAN(AQ36:AQ41)),GEOMEAN(AQ36:AQ41)),GEOMEAN(AQ36:AQ41)),GEOMEAN(AQ36:AQ41)),GEOMEAN(AQ36:AQ41)),GEOMEAN(AQ36:AQ41))))))))))))))</f>
        <v/>
      </c>
      <c r="AR42" s="296" t="str">
        <f t="shared" si="50"/>
        <v/>
      </c>
      <c r="AS42" s="293" t="str">
        <f t="shared" si="50"/>
        <v/>
      </c>
      <c r="AT42" s="293" t="str">
        <f t="shared" si="50"/>
        <v/>
      </c>
      <c r="AU42" s="294" t="str">
        <f t="shared" si="50"/>
        <v/>
      </c>
      <c r="AV42" s="294" t="str">
        <f t="shared" si="50"/>
        <v/>
      </c>
      <c r="AW42" s="295" t="str">
        <f t="shared" si="50"/>
        <v/>
      </c>
      <c r="AX42" s="295" t="str">
        <f t="shared" si="50"/>
        <v/>
      </c>
      <c r="AY42" s="292" t="str">
        <f t="shared" si="50"/>
        <v/>
      </c>
      <c r="AZ42" s="294" t="str">
        <f>IF(AZ36="ERROR","ERROR",IF(AZ37="ERROR","ERROR",IF(AZ38="ERROR","ERROR",IF(AZ39="ERROR","ERROR",IF(AZ40="ERROR","ERROR",IF(AZ41="ERROR","ERROR",IF(AZ36="W","W",IF(AZ37="W","W",IF(AZ38="W","W",IF(AZ39="W","W",IF(AZ40="W","W",IF(AZ41="W","W",IF(ISBLANK(Y36),IF(ISBLANK(Y37),IF(ISBLANK(Y38),IF(ISBLANK(Y39),IF(ISBLANK(Y40),IF(ISBLANK(Y41),"",GEOMEAN(AZ36:AZ41)),GEOMEAN(AZ36:AZ41)),GEOMEAN(AZ36:AZ41)),GEOMEAN(AZ36:AZ41)),GEOMEAN(AZ36:AZ41)),GEOMEAN(AZ36:AZ41))))))))))))))</f>
        <v/>
      </c>
      <c r="BA42" s="292" t="str">
        <f>IF(BA36="ERROR","ERROR",IF(BA37="ERROR","ERROR",IF(BA38="ERROR","ERROR",IF(BA39="ERROR","ERROR",IF(BA40="ERROR","ERROR",IF(BA41="ERROR","ERROR",IF(BA36="W","W",IF(BA37="W","W",IF(BA38="W","W",IF(BA39="W","W",IF(BA40="W","W",IF(BA41="W","W",IF(ISBLANK(Z36),IF(ISBLANK(Z37),IF(ISBLANK(Z38),IF(ISBLANK(Z39),IF(ISBLANK(Z40),IF(ISBLANK(Z41),"",GEOMEAN(BA36:BA41)),GEOMEAN(BA36:BA41)),GEOMEAN(BA36:BA41)),GEOMEAN(BA36:BA41)),GEOMEAN(BA36:BA41)),GEOMEAN(BA36:BA41))))))))))))))</f>
        <v/>
      </c>
      <c r="BB42" s="293" t="str">
        <f t="shared" ref="BB42:BH42" si="51">IF(BB36="ERROR","ERROR",IF(BB37="ERROR","ERROR",IF(BB38="ERROR","ERROR",IF(BB39="ERROR","ERROR",IF(BB40="ERROR","ERROR",IF(BB41="ERROR","ERROR",IF(BB36="W","W",IF(BB37="W","W",IF(BB38="W","W",IF(BB39="W","W",IF(BB40="W","W",IF(BB41="W","W",IF(ISBLANK(AA36),IF(ISBLANK(AA37),IF(ISBLANK(AA38),IF(ISBLANK(AA39),IF(ISBLANK(AA40),IF(ISBLANK(AA41),"",GEOMEAN(BB36:BB41)),GEOMEAN(BB36:BB41)),GEOMEAN(BB36:BB41)),GEOMEAN(BB36:BB41)),GEOMEAN(BB36:BB41)),GEOMEAN(BB36:BB41))))))))))))))</f>
        <v/>
      </c>
      <c r="BC42" s="293" t="str">
        <f t="shared" si="51"/>
        <v/>
      </c>
      <c r="BD42" s="294" t="str">
        <f t="shared" si="51"/>
        <v/>
      </c>
      <c r="BE42" s="292" t="str">
        <f t="shared" si="51"/>
        <v/>
      </c>
      <c r="BF42" s="293" t="str">
        <f t="shared" si="51"/>
        <v/>
      </c>
      <c r="BG42" s="293" t="str">
        <f t="shared" si="51"/>
        <v/>
      </c>
      <c r="BH42" s="293" t="str">
        <f t="shared" si="51"/>
        <v/>
      </c>
    </row>
    <row r="43" spans="1:60" ht="5.4" customHeight="1" x14ac:dyDescent="0.25">
      <c r="A43" s="27"/>
      <c r="B43" s="28"/>
      <c r="C43" s="223"/>
      <c r="D43" s="223"/>
      <c r="E43" s="224"/>
      <c r="F43" s="223"/>
      <c r="G43" s="225"/>
      <c r="H43" s="28"/>
      <c r="I43" s="226"/>
      <c r="J43" s="227"/>
      <c r="K43" s="228"/>
      <c r="L43" s="27"/>
      <c r="M43" s="28"/>
      <c r="N43" s="33"/>
      <c r="O43" s="279"/>
      <c r="P43" s="279"/>
      <c r="Q43" s="279"/>
      <c r="R43" s="280"/>
      <c r="S43" s="297"/>
      <c r="T43" s="297"/>
      <c r="V43" s="229"/>
      <c r="W43" s="30"/>
      <c r="Y43" s="298"/>
      <c r="AA43" s="279"/>
      <c r="AB43" s="280"/>
      <c r="AC43" s="299"/>
      <c r="AD43" s="28"/>
      <c r="AE43" s="28"/>
      <c r="AG43" s="32"/>
      <c r="AH43" s="121">
        <v>1.4</v>
      </c>
      <c r="AI43" s="121">
        <v>0.754</v>
      </c>
      <c r="AJ43" s="121">
        <v>0.68400000000000005</v>
      </c>
      <c r="AK43" s="121">
        <v>120.4</v>
      </c>
      <c r="AL43" s="121">
        <v>30.4</v>
      </c>
      <c r="AM43" s="121">
        <v>2.1440000000000001</v>
      </c>
      <c r="AN43" s="121">
        <v>2.4</v>
      </c>
      <c r="AO43" s="121">
        <v>0.34399999999999997</v>
      </c>
      <c r="AP43" s="130">
        <v>1.4E-3</v>
      </c>
      <c r="AQ43" s="121">
        <v>1.4400000000000001E-3</v>
      </c>
      <c r="AR43" s="121">
        <v>0.54</v>
      </c>
      <c r="AS43" s="121">
        <v>0.64400000000000002</v>
      </c>
      <c r="AT43" s="121">
        <v>0.13400000000000001</v>
      </c>
      <c r="AU43" s="121">
        <v>2.24E-2</v>
      </c>
      <c r="AV43" s="121">
        <v>5.4000000000000003E-3</v>
      </c>
      <c r="AW43" s="121">
        <v>5.4000000000000001E-4</v>
      </c>
      <c r="AX43" s="121"/>
      <c r="AY43" s="130">
        <v>50.4</v>
      </c>
      <c r="AZ43" s="121">
        <v>6.4399999999999999E-2</v>
      </c>
      <c r="BA43" s="121">
        <v>1.04</v>
      </c>
      <c r="BB43" s="121"/>
      <c r="BC43" s="121"/>
      <c r="BD43" s="121">
        <v>5.4000000000000003E-3</v>
      </c>
      <c r="BE43" s="121">
        <v>1.04</v>
      </c>
      <c r="BF43" s="121">
        <v>0.754</v>
      </c>
      <c r="BG43" s="121">
        <v>0.754</v>
      </c>
      <c r="BH43" s="121">
        <v>0.754</v>
      </c>
    </row>
    <row r="44" spans="1:60" s="44" customFormat="1" ht="27.6" customHeight="1" x14ac:dyDescent="0.25">
      <c r="A44" s="424" t="s">
        <v>59</v>
      </c>
      <c r="B44" s="425"/>
      <c r="C44" s="300">
        <v>1.1000000000000001</v>
      </c>
      <c r="D44" s="300">
        <v>2.14</v>
      </c>
      <c r="E44" s="301">
        <v>9</v>
      </c>
      <c r="F44" s="300">
        <v>0.34</v>
      </c>
      <c r="G44" s="302">
        <v>6.9000000000000006E-2</v>
      </c>
      <c r="H44" s="303">
        <v>0.13</v>
      </c>
      <c r="I44" s="304">
        <v>30</v>
      </c>
      <c r="J44" s="305" t="s">
        <v>103</v>
      </c>
      <c r="K44" s="302">
        <v>0.04</v>
      </c>
      <c r="L44" s="424" t="s">
        <v>87</v>
      </c>
      <c r="M44" s="425"/>
      <c r="N44" s="304">
        <v>120</v>
      </c>
      <c r="O44" s="302">
        <v>2.5000000000000001E-2</v>
      </c>
      <c r="P44" s="302">
        <v>2.1999999999999999E-2</v>
      </c>
      <c r="Q44" s="306">
        <v>1E-3</v>
      </c>
      <c r="R44" s="300">
        <v>1.1000000000000001</v>
      </c>
      <c r="S44" s="307">
        <v>2.3999999999999998E-3</v>
      </c>
      <c r="T44" s="307">
        <v>2.0999999999999999E-3</v>
      </c>
      <c r="U44" s="308" t="s">
        <v>103</v>
      </c>
      <c r="V44" s="302">
        <v>7.3999999999999996E-2</v>
      </c>
      <c r="W44" s="390" t="s">
        <v>59</v>
      </c>
      <c r="X44" s="391"/>
      <c r="Y44" s="309">
        <v>10</v>
      </c>
      <c r="Z44" s="301">
        <v>2</v>
      </c>
      <c r="AA44" s="306">
        <v>1.2999999999999999E-2</v>
      </c>
      <c r="AB44" s="310">
        <v>0.28999999999999998</v>
      </c>
      <c r="AC44" s="308" t="s">
        <v>103</v>
      </c>
      <c r="AD44" s="303">
        <v>1.9E-3</v>
      </c>
      <c r="AE44" s="303">
        <v>50</v>
      </c>
      <c r="AF44" s="311">
        <v>0.46</v>
      </c>
      <c r="AG44" s="211">
        <v>406</v>
      </c>
      <c r="AI44" s="132"/>
      <c r="AJ44" s="132"/>
      <c r="AK44" s="132"/>
      <c r="AL44" s="132"/>
      <c r="AM44" s="133"/>
      <c r="AN44" s="133"/>
      <c r="AO44" s="133"/>
    </row>
    <row r="45" spans="1:60" ht="27" customHeight="1" x14ac:dyDescent="0.25">
      <c r="B45" s="71" t="s">
        <v>52</v>
      </c>
      <c r="G45" s="71"/>
      <c r="H45" s="71"/>
      <c r="I45" s="71"/>
      <c r="J45" s="71"/>
      <c r="K45" s="191" t="s">
        <v>9</v>
      </c>
      <c r="M45" s="71" t="s">
        <v>52</v>
      </c>
      <c r="R45" s="71"/>
      <c r="S45" s="71"/>
      <c r="T45" s="71"/>
      <c r="U45" s="71"/>
      <c r="V45" s="191" t="s">
        <v>9</v>
      </c>
      <c r="X45" s="71" t="s">
        <v>52</v>
      </c>
      <c r="AC45" s="71"/>
      <c r="AD45" s="71"/>
      <c r="AE45" s="71"/>
      <c r="AF45" s="71"/>
      <c r="AG45" s="191" t="s">
        <v>9</v>
      </c>
    </row>
    <row r="46" spans="1:60" ht="11.25" customHeight="1" x14ac:dyDescent="0.25">
      <c r="B46" s="362" t="s">
        <v>8</v>
      </c>
      <c r="C46" s="362"/>
      <c r="D46" s="362"/>
      <c r="G46" s="71"/>
      <c r="H46" s="71"/>
      <c r="I46" s="355" t="s">
        <v>30</v>
      </c>
      <c r="J46" s="355"/>
      <c r="K46" s="355"/>
      <c r="M46" s="362" t="s">
        <v>8</v>
      </c>
      <c r="N46" s="362"/>
      <c r="O46" s="362"/>
      <c r="R46" s="71"/>
      <c r="S46" s="71"/>
      <c r="T46" s="355" t="s">
        <v>30</v>
      </c>
      <c r="U46" s="355"/>
      <c r="V46" s="355"/>
      <c r="W46" s="44"/>
      <c r="X46" s="362" t="s">
        <v>8</v>
      </c>
      <c r="Y46" s="362"/>
      <c r="Z46" s="362"/>
      <c r="AC46" s="71"/>
      <c r="AD46" s="71"/>
      <c r="AE46" s="355" t="s">
        <v>30</v>
      </c>
      <c r="AF46" s="355"/>
      <c r="AG46" s="355"/>
    </row>
    <row r="47" spans="1:60" ht="13.5" customHeight="1" x14ac:dyDescent="0.25">
      <c r="B47" s="362"/>
      <c r="C47" s="362"/>
      <c r="D47" s="362"/>
      <c r="G47" s="71"/>
      <c r="H47" s="71"/>
      <c r="I47" s="355"/>
      <c r="J47" s="355"/>
      <c r="K47" s="355"/>
      <c r="M47" s="362"/>
      <c r="N47" s="362"/>
      <c r="O47" s="362"/>
      <c r="R47" s="71"/>
      <c r="S47" s="71"/>
      <c r="T47" s="355"/>
      <c r="U47" s="355"/>
      <c r="V47" s="355"/>
      <c r="X47" s="362"/>
      <c r="Y47" s="362"/>
      <c r="Z47" s="362"/>
      <c r="AC47" s="71"/>
      <c r="AD47" s="71"/>
      <c r="AE47" s="355"/>
      <c r="AF47" s="355"/>
      <c r="AG47" s="355"/>
    </row>
    <row r="48" spans="1:60" x14ac:dyDescent="0.25">
      <c r="B48" s="20"/>
      <c r="G48" s="113" t="s">
        <v>82</v>
      </c>
      <c r="H48" s="114"/>
      <c r="I48" s="175"/>
      <c r="J48" s="114"/>
      <c r="K48" s="115"/>
      <c r="M48" s="20"/>
      <c r="R48" s="113" t="s">
        <v>82</v>
      </c>
      <c r="S48" s="175"/>
      <c r="T48" s="114"/>
      <c r="U48" s="114"/>
      <c r="V48" s="115"/>
      <c r="X48" s="20"/>
      <c r="AC48" s="113" t="s">
        <v>82</v>
      </c>
      <c r="AD48" s="175"/>
      <c r="AE48" s="114"/>
      <c r="AF48" s="114"/>
      <c r="AG48" s="131"/>
    </row>
    <row r="49" spans="1:60" x14ac:dyDescent="0.25">
      <c r="B49" s="20"/>
      <c r="G49" s="163" t="str">
        <f>"Legal Name: "&amp;[1]General!D$12</f>
        <v xml:space="preserve">Legal Name: </v>
      </c>
      <c r="H49" s="264"/>
      <c r="I49" s="265"/>
      <c r="J49" s="264"/>
      <c r="K49" s="116"/>
      <c r="M49" s="20"/>
      <c r="R49" s="163" t="str">
        <f>"Legal Name: "&amp;[1]General!D$12</f>
        <v xml:space="preserve">Legal Name: </v>
      </c>
      <c r="S49" s="265"/>
      <c r="T49" s="264"/>
      <c r="U49" s="264"/>
      <c r="V49" s="116"/>
      <c r="X49" s="20"/>
      <c r="AC49" s="163" t="str">
        <f>"Legal Name: "&amp;[1]General!D$12</f>
        <v xml:space="preserve">Legal Name: </v>
      </c>
      <c r="AD49" s="265"/>
      <c r="AE49" s="264"/>
      <c r="AF49" s="264"/>
      <c r="AG49" s="116"/>
    </row>
    <row r="50" spans="1:60" x14ac:dyDescent="0.25">
      <c r="B50" s="8"/>
      <c r="G50" s="164" t="str">
        <f>"DEQ File No: "&amp;[1]General!K$12</f>
        <v xml:space="preserve">DEQ File No: </v>
      </c>
      <c r="H50" s="117"/>
      <c r="I50" s="176"/>
      <c r="J50" s="117"/>
      <c r="K50" s="118"/>
      <c r="M50" s="8"/>
      <c r="R50" s="164" t="str">
        <f>"DEQ File No: "&amp;[1]General!K$12</f>
        <v xml:space="preserve">DEQ File No: </v>
      </c>
      <c r="S50" s="176"/>
      <c r="T50" s="117"/>
      <c r="U50" s="117"/>
      <c r="V50" s="118"/>
      <c r="X50" s="8"/>
      <c r="AC50" s="164" t="str">
        <f>"DEQ File No: "&amp;[1]General!K$12</f>
        <v xml:space="preserve">DEQ File No: </v>
      </c>
      <c r="AD50" s="176"/>
      <c r="AE50" s="117"/>
      <c r="AF50" s="117"/>
      <c r="AG50" s="118"/>
    </row>
    <row r="51" spans="1:60" ht="8.25" customHeight="1" x14ac:dyDescent="0.25"/>
    <row r="52" spans="1:60" ht="1.5" customHeight="1" x14ac:dyDescent="0.25">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row>
    <row r="53" spans="1:60" ht="15" customHeight="1" x14ac:dyDescent="0.25">
      <c r="A53" s="197" t="str">
        <f>[1]General!$B$9</f>
        <v xml:space="preserve">Instructions: </v>
      </c>
      <c r="B53" s="196"/>
      <c r="C53" s="196"/>
      <c r="D53" s="196"/>
      <c r="E53" s="196"/>
      <c r="F53" s="196"/>
      <c r="G53" s="196"/>
      <c r="H53" s="196"/>
      <c r="I53" s="196"/>
      <c r="J53" s="196"/>
      <c r="K53" s="194"/>
      <c r="L53" s="197" t="str">
        <f>[1]General!$B$9</f>
        <v xml:space="preserve">Instructions: </v>
      </c>
      <c r="M53" s="196"/>
      <c r="N53" s="196"/>
      <c r="O53" s="196"/>
      <c r="P53" s="196"/>
      <c r="Q53" s="196"/>
      <c r="R53" s="196"/>
      <c r="S53" s="196"/>
      <c r="T53" s="196"/>
      <c r="U53" s="196"/>
      <c r="V53" s="194"/>
      <c r="W53" s="197" t="str">
        <f>[1]General!$B$9</f>
        <v xml:space="preserve">Instructions: </v>
      </c>
      <c r="X53" s="196"/>
      <c r="Y53" s="196"/>
      <c r="Z53" s="196"/>
      <c r="AA53" s="196"/>
      <c r="AB53" s="196"/>
      <c r="AC53" s="196"/>
      <c r="AD53" s="196"/>
      <c r="AE53" s="196"/>
      <c r="AF53" s="196"/>
      <c r="AG53" s="194"/>
    </row>
    <row r="54" spans="1:60" ht="82.8" customHeight="1" x14ac:dyDescent="0.25">
      <c r="A54" s="404" t="str">
        <f>[1]General!$B$10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54" s="405"/>
      <c r="C54" s="405"/>
      <c r="D54" s="405"/>
      <c r="E54" s="405"/>
      <c r="F54" s="405"/>
      <c r="G54" s="405"/>
      <c r="H54" s="405"/>
      <c r="I54" s="405"/>
      <c r="J54" s="405"/>
      <c r="K54" s="426"/>
      <c r="L54" s="404" t="str">
        <f>[1]General!$B$10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M54" s="405"/>
      <c r="N54" s="405"/>
      <c r="O54" s="405"/>
      <c r="P54" s="405"/>
      <c r="Q54" s="405"/>
      <c r="R54" s="405"/>
      <c r="S54" s="405"/>
      <c r="T54" s="405"/>
      <c r="U54" s="405"/>
      <c r="V54" s="426"/>
      <c r="W54" s="404" t="str">
        <f>[1]General!$B$10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X54" s="405"/>
      <c r="Y54" s="405"/>
      <c r="Z54" s="405"/>
      <c r="AA54" s="405"/>
      <c r="AB54" s="405"/>
      <c r="AC54" s="405"/>
      <c r="AD54" s="405"/>
      <c r="AE54" s="405"/>
      <c r="AF54" s="405"/>
      <c r="AG54" s="426"/>
    </row>
    <row r="55" spans="1:60" ht="14.25" customHeight="1" x14ac:dyDescent="0.25">
      <c r="A55" s="421" t="s">
        <v>87</v>
      </c>
      <c r="B55" s="422"/>
      <c r="C55" s="422"/>
      <c r="D55" s="422"/>
      <c r="E55" s="422"/>
      <c r="F55" s="422"/>
      <c r="G55" s="422"/>
      <c r="H55" s="422"/>
      <c r="I55" s="422"/>
      <c r="J55" s="422"/>
      <c r="K55" s="423"/>
      <c r="L55" s="421" t="s">
        <v>87</v>
      </c>
      <c r="M55" s="422"/>
      <c r="N55" s="422"/>
      <c r="O55" s="422"/>
      <c r="P55" s="422"/>
      <c r="Q55" s="422"/>
      <c r="R55" s="422"/>
      <c r="S55" s="422"/>
      <c r="T55" s="422"/>
      <c r="U55" s="422"/>
      <c r="V55" s="423"/>
      <c r="W55" s="421" t="s">
        <v>87</v>
      </c>
      <c r="X55" s="422"/>
      <c r="Y55" s="422"/>
      <c r="Z55" s="422"/>
      <c r="AA55" s="422"/>
      <c r="AB55" s="422"/>
      <c r="AC55" s="422"/>
      <c r="AD55" s="422"/>
      <c r="AE55" s="422"/>
      <c r="AF55" s="422"/>
      <c r="AG55" s="423"/>
    </row>
    <row r="56" spans="1:60" ht="15" customHeight="1" x14ac:dyDescent="0.25">
      <c r="A56" s="416" t="s">
        <v>88</v>
      </c>
      <c r="B56" s="417"/>
      <c r="C56" s="417"/>
      <c r="D56" s="417"/>
      <c r="E56" s="417"/>
      <c r="F56" s="417"/>
      <c r="G56" s="417"/>
      <c r="H56" s="417"/>
      <c r="I56" s="417"/>
      <c r="J56" s="417"/>
      <c r="K56" s="418"/>
      <c r="L56" s="416" t="s">
        <v>88</v>
      </c>
      <c r="M56" s="417"/>
      <c r="N56" s="417"/>
      <c r="O56" s="417"/>
      <c r="P56" s="417"/>
      <c r="Q56" s="417"/>
      <c r="R56" s="417"/>
      <c r="S56" s="417"/>
      <c r="T56" s="417"/>
      <c r="U56" s="417"/>
      <c r="V56" s="418"/>
      <c r="W56" s="416" t="s">
        <v>88</v>
      </c>
      <c r="X56" s="417"/>
      <c r="Y56" s="417"/>
      <c r="Z56" s="417"/>
      <c r="AA56" s="417"/>
      <c r="AB56" s="417"/>
      <c r="AC56" s="417"/>
      <c r="AD56" s="417"/>
      <c r="AE56" s="417"/>
      <c r="AF56" s="417"/>
      <c r="AG56" s="418"/>
    </row>
    <row r="57" spans="1:60" ht="43.2" customHeight="1" x14ac:dyDescent="0.25">
      <c r="A57" s="402" t="s">
        <v>68</v>
      </c>
      <c r="B57" s="419" t="s">
        <v>19</v>
      </c>
      <c r="C57" s="323" t="str">
        <f>C13</f>
        <v>Total Aluminum</v>
      </c>
      <c r="D57" s="324" t="str">
        <f t="shared" ref="D57:K57" si="52">D13</f>
        <v>Ammonia</v>
      </c>
      <c r="E57" s="323" t="str">
        <f t="shared" si="52"/>
        <v>Total Antimony</v>
      </c>
      <c r="F57" s="323" t="str">
        <f t="shared" si="52"/>
        <v>Total Arsenic freshwater</v>
      </c>
      <c r="G57" s="323" t="str">
        <f t="shared" si="52"/>
        <v>Total Arsenic saltwater</v>
      </c>
      <c r="H57" s="326" t="str">
        <f t="shared" si="52"/>
        <v>Total Beryllium</v>
      </c>
      <c r="I57" s="323" t="str">
        <f t="shared" si="52"/>
        <v>BOD5</v>
      </c>
      <c r="J57" s="323" t="str">
        <f t="shared" si="52"/>
        <v>Total Cadmium freshwater</v>
      </c>
      <c r="K57" s="326" t="str">
        <f t="shared" si="52"/>
        <v>Total Cadmium saltwater</v>
      </c>
      <c r="L57" s="402" t="s">
        <v>68</v>
      </c>
      <c r="M57" s="420" t="s">
        <v>19</v>
      </c>
      <c r="N57" s="328" t="str">
        <f t="shared" ref="N57:V58" si="53">N13</f>
        <v>Chemical Oxygen Demand (COD)</v>
      </c>
      <c r="O57" s="328" t="str">
        <f t="shared" si="53"/>
        <v>Total Copper saltwater</v>
      </c>
      <c r="P57" s="328" t="str">
        <f t="shared" si="53"/>
        <v>Total Cyanide freshwater</v>
      </c>
      <c r="Q57" s="328" t="str">
        <f t="shared" si="53"/>
        <v>Total Cyanide saltwater</v>
      </c>
      <c r="R57" s="328" t="str">
        <f t="shared" si="53"/>
        <v>Total Lead saltwater</v>
      </c>
      <c r="S57" s="328" t="str">
        <f t="shared" si="53"/>
        <v>Total Mercury freshwater</v>
      </c>
      <c r="T57" s="328" t="str">
        <f t="shared" si="53"/>
        <v>Total Mercury saltwater</v>
      </c>
      <c r="U57" s="329" t="str">
        <f t="shared" si="53"/>
        <v>Total Nickel freshwater</v>
      </c>
      <c r="V57" s="328" t="str">
        <f t="shared" si="53"/>
        <v>Total Nickel saltwater</v>
      </c>
      <c r="W57" s="402" t="s">
        <v>68</v>
      </c>
      <c r="X57" s="420" t="s">
        <v>19</v>
      </c>
      <c r="Y57" s="328" t="str">
        <f t="shared" ref="Y57:AG58" si="54">Y13</f>
        <v>Nitrate plus Nitrite Nitrogen</v>
      </c>
      <c r="Z57" s="329" t="str">
        <f t="shared" si="54"/>
        <v>Phosphorus</v>
      </c>
      <c r="AA57" s="328" t="str">
        <f t="shared" si="54"/>
        <v>Total Selenium freshwater</v>
      </c>
      <c r="AB57" s="328" t="str">
        <f t="shared" si="54"/>
        <v>Total Selenium saltwater</v>
      </c>
      <c r="AC57" s="328" t="str">
        <f t="shared" si="54"/>
        <v>Total Silver freshwater</v>
      </c>
      <c r="AD57" s="328" t="str">
        <f t="shared" si="54"/>
        <v>Total Silver saltwater</v>
      </c>
      <c r="AE57" s="328" t="str">
        <f t="shared" si="54"/>
        <v>Turbidity</v>
      </c>
      <c r="AF57" s="328" t="str">
        <f t="shared" si="54"/>
        <v>Total Zinc saltwater</v>
      </c>
      <c r="AG57" s="327" t="str">
        <f t="shared" si="54"/>
        <v>E. coli</v>
      </c>
      <c r="AH57" s="288"/>
      <c r="AI57" s="288"/>
      <c r="AJ57" s="288"/>
      <c r="AK57" s="288"/>
      <c r="AL57" s="288"/>
      <c r="AM57" s="288"/>
      <c r="AN57" s="288"/>
      <c r="AO57" s="288"/>
      <c r="AP57" s="288"/>
      <c r="AQ57" s="288"/>
    </row>
    <row r="58" spans="1:60" ht="24" customHeight="1" x14ac:dyDescent="0.25">
      <c r="A58" s="403"/>
      <c r="B58" s="420"/>
      <c r="C58" s="327" t="str">
        <f t="shared" ref="C58:K58" si="55">C14</f>
        <v>mg/L</v>
      </c>
      <c r="D58" s="327" t="str">
        <f t="shared" si="55"/>
        <v>mg/L</v>
      </c>
      <c r="E58" s="327" t="str">
        <f t="shared" si="55"/>
        <v>mg/L</v>
      </c>
      <c r="F58" s="327" t="str">
        <f t="shared" si="55"/>
        <v>mg/L</v>
      </c>
      <c r="G58" s="327" t="str">
        <f t="shared" si="55"/>
        <v>mg/L</v>
      </c>
      <c r="H58" s="327" t="str">
        <f t="shared" si="55"/>
        <v>mg/L</v>
      </c>
      <c r="I58" s="327" t="str">
        <f t="shared" si="55"/>
        <v>mg/L</v>
      </c>
      <c r="J58" s="327" t="str">
        <f t="shared" si="55"/>
        <v>mg/L</v>
      </c>
      <c r="K58" s="332" t="str">
        <f t="shared" si="55"/>
        <v>mg/L</v>
      </c>
      <c r="L58" s="403"/>
      <c r="M58" s="420"/>
      <c r="N58" s="327" t="str">
        <f t="shared" si="53"/>
        <v>mg/L</v>
      </c>
      <c r="O58" s="327" t="str">
        <f t="shared" si="53"/>
        <v>mg/L</v>
      </c>
      <c r="P58" s="327" t="str">
        <f t="shared" si="53"/>
        <v>mg/L</v>
      </c>
      <c r="Q58" s="327" t="str">
        <f t="shared" si="53"/>
        <v>mg/L</v>
      </c>
      <c r="R58" s="331" t="str">
        <f t="shared" si="53"/>
        <v>mg/L</v>
      </c>
      <c r="S58" s="327" t="str">
        <f t="shared" si="53"/>
        <v>mg/L</v>
      </c>
      <c r="T58" s="327" t="str">
        <f t="shared" si="53"/>
        <v>mg/L</v>
      </c>
      <c r="U58" s="327" t="str">
        <f t="shared" si="53"/>
        <v>mg/L</v>
      </c>
      <c r="V58" s="327" t="str">
        <f t="shared" si="53"/>
        <v>mg/L</v>
      </c>
      <c r="W58" s="403"/>
      <c r="X58" s="420"/>
      <c r="Y58" s="327" t="str">
        <f t="shared" si="54"/>
        <v>mg/L</v>
      </c>
      <c r="Z58" s="327" t="str">
        <f t="shared" si="54"/>
        <v>mg/L</v>
      </c>
      <c r="AA58" s="327" t="str">
        <f t="shared" si="54"/>
        <v>mg/L</v>
      </c>
      <c r="AB58" s="327" t="str">
        <f t="shared" si="54"/>
        <v>mg/L</v>
      </c>
      <c r="AC58" s="327" t="str">
        <f t="shared" si="54"/>
        <v>mg/L</v>
      </c>
      <c r="AD58" s="327" t="str">
        <f t="shared" si="54"/>
        <v>mg/L</v>
      </c>
      <c r="AE58" s="327" t="str">
        <f t="shared" si="54"/>
        <v>NTU</v>
      </c>
      <c r="AF58" s="327" t="str">
        <f t="shared" si="54"/>
        <v>mg/L</v>
      </c>
      <c r="AG58" s="330" t="str">
        <f t="shared" si="54"/>
        <v>organisms/ 100 mL</v>
      </c>
      <c r="AH58" s="16" t="s">
        <v>38</v>
      </c>
    </row>
    <row r="59" spans="1:60" s="291" customFormat="1" ht="14.25" customHeight="1" x14ac:dyDescent="0.25">
      <c r="A59" s="125"/>
      <c r="B59" s="126"/>
      <c r="C59" s="349"/>
      <c r="D59" s="349"/>
      <c r="E59" s="349"/>
      <c r="F59" s="349"/>
      <c r="G59" s="349"/>
      <c r="H59" s="349"/>
      <c r="I59" s="349"/>
      <c r="J59" s="349"/>
      <c r="K59" s="349"/>
      <c r="L59" s="289" t="str">
        <f t="shared" ref="L59:L64" si="56">IF($A59="","",$A59)</f>
        <v/>
      </c>
      <c r="M59" s="289" t="str">
        <f t="shared" ref="M59:M64" si="57">IF($B59="","",$B59)</f>
        <v/>
      </c>
      <c r="N59" s="349"/>
      <c r="O59" s="349"/>
      <c r="P59" s="349"/>
      <c r="Q59" s="349"/>
      <c r="R59" s="349"/>
      <c r="S59" s="349"/>
      <c r="T59" s="349"/>
      <c r="U59" s="349"/>
      <c r="V59" s="349"/>
      <c r="W59" s="289" t="str">
        <f>IF($A59="","",$A59)</f>
        <v/>
      </c>
      <c r="X59" s="289" t="str">
        <f>IF($B59="","",$B59)</f>
        <v/>
      </c>
      <c r="Y59" s="349"/>
      <c r="Z59" s="349"/>
      <c r="AA59" s="349"/>
      <c r="AB59" s="349"/>
      <c r="AC59" s="349"/>
      <c r="AD59" s="349"/>
      <c r="AE59" s="349"/>
      <c r="AF59" s="349"/>
      <c r="AG59" s="349"/>
      <c r="AH59" s="290" t="str">
        <f t="shared" ref="AH59:AK64" si="58">IF(ISBLANK(C59),"",IF(ISNUMBER(C59),C59,IF(LEFT(C59,2)="NS","",IF(LEFT(C59,3)="ND(",VALUE(MID(C59,4,LEN(C59)-4))/2,IF(LEFT(C59,3)="ND ",VALUE(MID(C59,5,LEN(C59)-5)/2),IF(C59="No Discharge","",IF(C59="W","W","ERROR")))))))</f>
        <v/>
      </c>
      <c r="AI59" s="290" t="str">
        <f t="shared" si="58"/>
        <v/>
      </c>
      <c r="AJ59" s="290" t="str">
        <f t="shared" si="58"/>
        <v/>
      </c>
      <c r="AK59" s="290" t="str">
        <f t="shared" si="58"/>
        <v/>
      </c>
      <c r="AL59" s="269" t="str">
        <f t="shared" ref="AL59:AL64" si="59">IF(ISBLANK(G59),"",IF(ISNUMBER(G59),G59,IF(LEFT(G59,2)="NS","",IF(LEFT(G59,3)="ND(",VALUE(MID(G59,4,LEN(G59)-4))/2,IF(LEFT(G59,3)="ND ",VALUE(MID(G59,5,LEN(G59)-5)/2),IF(G59="No Discharge","",IF(LEFT(G59,1)="&lt;",VALUE(MID(G59,2,LEN(G59)-1)),IF(LEFT(G59,1)="&gt;",VALUE(MID(G59,2,LEN(15)-1)),IF(G59="W","W","ERROR")))))))))</f>
        <v/>
      </c>
      <c r="AM59" s="290" t="str">
        <f t="shared" ref="AM59:AP64" si="60">IF(ISBLANK(H59),"",IF(ISNUMBER(H59),H59,IF(LEFT(H59,2)="NS","",IF(LEFT(H59,3)="ND(",VALUE(MID(H59,4,LEN(H59)-4))/2,IF(LEFT(H59,3)="ND ",VALUE(MID(H59,5,LEN(H59)-5)/2),IF(H59="No Discharge","",IF(H59="W","W","ERROR")))))))</f>
        <v/>
      </c>
      <c r="AN59" s="290" t="str">
        <f t="shared" si="60"/>
        <v/>
      </c>
      <c r="AO59" s="290" t="str">
        <f t="shared" si="60"/>
        <v/>
      </c>
      <c r="AP59" s="290" t="str">
        <f t="shared" si="60"/>
        <v/>
      </c>
      <c r="AQ59" s="290" t="str">
        <f t="shared" ref="AQ59:AY64" si="61">IF(ISBLANK(N59),"",IF(ISNUMBER(N59),N59,IF(LEFT(N59,2)="NS","",IF(LEFT(N59,3)="ND(",VALUE(MID(N59,4,LEN(N59)-4))/2,IF(LEFT(N59,3)="ND ",VALUE(MID(N59,5,LEN(N59)-5)/2),IF(N59="No Discharge","",IF(N59="W","W","ERROR")))))))</f>
        <v/>
      </c>
      <c r="AR59" s="290" t="str">
        <f t="shared" si="61"/>
        <v/>
      </c>
      <c r="AS59" s="290" t="str">
        <f t="shared" si="61"/>
        <v/>
      </c>
      <c r="AT59" s="290" t="str">
        <f t="shared" si="61"/>
        <v/>
      </c>
      <c r="AU59" s="290" t="str">
        <f t="shared" si="61"/>
        <v/>
      </c>
      <c r="AV59" s="290" t="str">
        <f t="shared" si="61"/>
        <v/>
      </c>
      <c r="AW59" s="290" t="str">
        <f t="shared" si="61"/>
        <v/>
      </c>
      <c r="AX59" s="290" t="str">
        <f t="shared" si="61"/>
        <v/>
      </c>
      <c r="AY59" s="290" t="str">
        <f t="shared" si="61"/>
        <v/>
      </c>
      <c r="AZ59" s="290" t="str">
        <f t="shared" ref="AZ59:BH64" si="62">IF(ISBLANK(Y59),"",IF(ISNUMBER(Y59),Y59,IF(LEFT(Y59,2)="NS","",IF(LEFT(Y59,3)="ND(",VALUE(MID(Y59,4,LEN(Y59)-4))/2,IF(LEFT(Y59,3)="ND ",VALUE(MID(Y59,5,LEN(Y59)-5)/2),IF(Y59="No Discharge","",IF(Y59="W","W","ERROR")))))))</f>
        <v/>
      </c>
      <c r="BA59" s="290" t="str">
        <f t="shared" si="62"/>
        <v/>
      </c>
      <c r="BB59" s="290" t="str">
        <f t="shared" si="62"/>
        <v/>
      </c>
      <c r="BC59" s="290" t="str">
        <f t="shared" si="62"/>
        <v/>
      </c>
      <c r="BD59" s="290" t="str">
        <f t="shared" si="62"/>
        <v/>
      </c>
      <c r="BE59" s="290" t="str">
        <f t="shared" si="62"/>
        <v/>
      </c>
      <c r="BF59" s="290" t="str">
        <f t="shared" si="62"/>
        <v/>
      </c>
      <c r="BG59" s="290" t="str">
        <f t="shared" si="62"/>
        <v/>
      </c>
      <c r="BH59" s="290" t="str">
        <f t="shared" si="62"/>
        <v/>
      </c>
    </row>
    <row r="60" spans="1:60" s="291" customFormat="1" ht="14.25" customHeight="1" x14ac:dyDescent="0.25">
      <c r="A60" s="270" t="str">
        <f>IF(B60="","",A$59)</f>
        <v/>
      </c>
      <c r="B60" s="126"/>
      <c r="C60" s="349"/>
      <c r="D60" s="349"/>
      <c r="E60" s="349"/>
      <c r="F60" s="349"/>
      <c r="G60" s="349"/>
      <c r="H60" s="349"/>
      <c r="I60" s="349"/>
      <c r="J60" s="349"/>
      <c r="K60" s="349"/>
      <c r="L60" s="289" t="str">
        <f t="shared" si="56"/>
        <v/>
      </c>
      <c r="M60" s="289" t="str">
        <f t="shared" si="57"/>
        <v/>
      </c>
      <c r="N60" s="349"/>
      <c r="O60" s="349"/>
      <c r="P60" s="349"/>
      <c r="Q60" s="349"/>
      <c r="R60" s="349"/>
      <c r="S60" s="349"/>
      <c r="T60" s="349"/>
      <c r="U60" s="349"/>
      <c r="V60" s="349"/>
      <c r="W60" s="289" t="str">
        <f t="shared" ref="W60:W85" si="63">IF($A60="","",$A60)</f>
        <v/>
      </c>
      <c r="X60" s="289" t="str">
        <f t="shared" ref="X60:X85" si="64">IF($B60="","",$B60)</f>
        <v/>
      </c>
      <c r="Y60" s="349"/>
      <c r="Z60" s="349"/>
      <c r="AA60" s="349"/>
      <c r="AB60" s="349"/>
      <c r="AC60" s="349"/>
      <c r="AD60" s="349"/>
      <c r="AE60" s="349"/>
      <c r="AF60" s="349"/>
      <c r="AG60" s="349"/>
      <c r="AH60" s="290" t="str">
        <f t="shared" si="58"/>
        <v/>
      </c>
      <c r="AI60" s="290" t="str">
        <f t="shared" si="58"/>
        <v/>
      </c>
      <c r="AJ60" s="290" t="str">
        <f t="shared" si="58"/>
        <v/>
      </c>
      <c r="AK60" s="290" t="str">
        <f t="shared" si="58"/>
        <v/>
      </c>
      <c r="AL60" s="269" t="str">
        <f t="shared" si="59"/>
        <v/>
      </c>
      <c r="AM60" s="290" t="str">
        <f t="shared" si="60"/>
        <v/>
      </c>
      <c r="AN60" s="290" t="str">
        <f t="shared" si="60"/>
        <v/>
      </c>
      <c r="AO60" s="290" t="str">
        <f t="shared" si="60"/>
        <v/>
      </c>
      <c r="AP60" s="290" t="str">
        <f t="shared" si="60"/>
        <v/>
      </c>
      <c r="AQ60" s="290" t="str">
        <f t="shared" si="61"/>
        <v/>
      </c>
      <c r="AR60" s="290" t="str">
        <f t="shared" si="61"/>
        <v/>
      </c>
      <c r="AS60" s="290" t="str">
        <f t="shared" si="61"/>
        <v/>
      </c>
      <c r="AT60" s="290" t="str">
        <f t="shared" si="61"/>
        <v/>
      </c>
      <c r="AU60" s="290" t="str">
        <f t="shared" si="61"/>
        <v/>
      </c>
      <c r="AV60" s="290" t="str">
        <f t="shared" si="61"/>
        <v/>
      </c>
      <c r="AW60" s="290" t="str">
        <f t="shared" si="61"/>
        <v/>
      </c>
      <c r="AX60" s="290" t="str">
        <f t="shared" si="61"/>
        <v/>
      </c>
      <c r="AY60" s="290" t="str">
        <f t="shared" si="61"/>
        <v/>
      </c>
      <c r="AZ60" s="290" t="str">
        <f t="shared" si="62"/>
        <v/>
      </c>
      <c r="BA60" s="290" t="str">
        <f t="shared" si="62"/>
        <v/>
      </c>
      <c r="BB60" s="290" t="str">
        <f t="shared" si="62"/>
        <v/>
      </c>
      <c r="BC60" s="290" t="str">
        <f t="shared" si="62"/>
        <v/>
      </c>
      <c r="BD60" s="290" t="str">
        <f t="shared" si="62"/>
        <v/>
      </c>
      <c r="BE60" s="290" t="str">
        <f t="shared" si="62"/>
        <v/>
      </c>
      <c r="BF60" s="290" t="str">
        <f t="shared" si="62"/>
        <v/>
      </c>
      <c r="BG60" s="290" t="str">
        <f t="shared" si="62"/>
        <v/>
      </c>
      <c r="BH60" s="290" t="str">
        <f t="shared" si="62"/>
        <v/>
      </c>
    </row>
    <row r="61" spans="1:60" s="291" customFormat="1" ht="14.25" customHeight="1" x14ac:dyDescent="0.25">
      <c r="A61" s="270" t="str">
        <f>IF(B61="","",A$59)</f>
        <v/>
      </c>
      <c r="B61" s="126"/>
      <c r="C61" s="349"/>
      <c r="D61" s="349"/>
      <c r="E61" s="349"/>
      <c r="F61" s="349"/>
      <c r="G61" s="349"/>
      <c r="H61" s="349"/>
      <c r="I61" s="349"/>
      <c r="J61" s="349"/>
      <c r="K61" s="349"/>
      <c r="L61" s="289" t="str">
        <f t="shared" si="56"/>
        <v/>
      </c>
      <c r="M61" s="289" t="str">
        <f t="shared" si="57"/>
        <v/>
      </c>
      <c r="N61" s="349"/>
      <c r="O61" s="349"/>
      <c r="P61" s="349"/>
      <c r="Q61" s="349"/>
      <c r="R61" s="349"/>
      <c r="S61" s="349"/>
      <c r="T61" s="349"/>
      <c r="U61" s="349"/>
      <c r="V61" s="349"/>
      <c r="W61" s="289" t="str">
        <f t="shared" si="63"/>
        <v/>
      </c>
      <c r="X61" s="289" t="str">
        <f t="shared" si="64"/>
        <v/>
      </c>
      <c r="Y61" s="349"/>
      <c r="Z61" s="349"/>
      <c r="AA61" s="349"/>
      <c r="AB61" s="349"/>
      <c r="AC61" s="349"/>
      <c r="AD61" s="349"/>
      <c r="AE61" s="349"/>
      <c r="AF61" s="349"/>
      <c r="AG61" s="349"/>
      <c r="AH61" s="290" t="str">
        <f t="shared" si="58"/>
        <v/>
      </c>
      <c r="AI61" s="290" t="str">
        <f t="shared" si="58"/>
        <v/>
      </c>
      <c r="AJ61" s="290" t="str">
        <f t="shared" si="58"/>
        <v/>
      </c>
      <c r="AK61" s="290" t="str">
        <f t="shared" si="58"/>
        <v/>
      </c>
      <c r="AL61" s="269" t="str">
        <f t="shared" si="59"/>
        <v/>
      </c>
      <c r="AM61" s="290" t="str">
        <f t="shared" si="60"/>
        <v/>
      </c>
      <c r="AN61" s="290" t="str">
        <f t="shared" si="60"/>
        <v/>
      </c>
      <c r="AO61" s="290" t="str">
        <f t="shared" si="60"/>
        <v/>
      </c>
      <c r="AP61" s="290" t="str">
        <f t="shared" si="60"/>
        <v/>
      </c>
      <c r="AQ61" s="290" t="str">
        <f t="shared" si="61"/>
        <v/>
      </c>
      <c r="AR61" s="290" t="str">
        <f t="shared" si="61"/>
        <v/>
      </c>
      <c r="AS61" s="290" t="str">
        <f t="shared" si="61"/>
        <v/>
      </c>
      <c r="AT61" s="290" t="str">
        <f t="shared" si="61"/>
        <v/>
      </c>
      <c r="AU61" s="290" t="str">
        <f t="shared" si="61"/>
        <v/>
      </c>
      <c r="AV61" s="290" t="str">
        <f t="shared" si="61"/>
        <v/>
      </c>
      <c r="AW61" s="290" t="str">
        <f t="shared" si="61"/>
        <v/>
      </c>
      <c r="AX61" s="290" t="str">
        <f t="shared" si="61"/>
        <v/>
      </c>
      <c r="AY61" s="290" t="str">
        <f t="shared" si="61"/>
        <v/>
      </c>
      <c r="AZ61" s="290" t="str">
        <f t="shared" si="62"/>
        <v/>
      </c>
      <c r="BA61" s="290" t="str">
        <f t="shared" si="62"/>
        <v/>
      </c>
      <c r="BB61" s="290" t="str">
        <f t="shared" si="62"/>
        <v/>
      </c>
      <c r="BC61" s="290" t="str">
        <f t="shared" si="62"/>
        <v/>
      </c>
      <c r="BD61" s="290" t="str">
        <f t="shared" si="62"/>
        <v/>
      </c>
      <c r="BE61" s="290" t="str">
        <f t="shared" si="62"/>
        <v/>
      </c>
      <c r="BF61" s="290" t="str">
        <f t="shared" si="62"/>
        <v/>
      </c>
      <c r="BG61" s="290" t="str">
        <f t="shared" si="62"/>
        <v/>
      </c>
      <c r="BH61" s="290" t="str">
        <f t="shared" si="62"/>
        <v/>
      </c>
    </row>
    <row r="62" spans="1:60" s="291" customFormat="1" ht="14.25" customHeight="1" x14ac:dyDescent="0.25">
      <c r="A62" s="270" t="str">
        <f>IF(B62="","",A$59)</f>
        <v/>
      </c>
      <c r="B62" s="126"/>
      <c r="C62" s="349"/>
      <c r="D62" s="349"/>
      <c r="E62" s="349"/>
      <c r="F62" s="349"/>
      <c r="G62" s="349"/>
      <c r="H62" s="349"/>
      <c r="I62" s="349"/>
      <c r="J62" s="349"/>
      <c r="K62" s="349"/>
      <c r="L62" s="289" t="str">
        <f t="shared" si="56"/>
        <v/>
      </c>
      <c r="M62" s="289" t="str">
        <f t="shared" si="57"/>
        <v/>
      </c>
      <c r="N62" s="349"/>
      <c r="O62" s="349"/>
      <c r="P62" s="349"/>
      <c r="Q62" s="349"/>
      <c r="R62" s="349"/>
      <c r="S62" s="349"/>
      <c r="T62" s="349"/>
      <c r="U62" s="349"/>
      <c r="V62" s="349"/>
      <c r="W62" s="289" t="str">
        <f t="shared" si="63"/>
        <v/>
      </c>
      <c r="X62" s="289" t="str">
        <f t="shared" si="64"/>
        <v/>
      </c>
      <c r="Y62" s="349"/>
      <c r="Z62" s="349"/>
      <c r="AA62" s="349"/>
      <c r="AB62" s="349"/>
      <c r="AC62" s="349"/>
      <c r="AD62" s="349"/>
      <c r="AE62" s="349"/>
      <c r="AF62" s="349"/>
      <c r="AG62" s="349"/>
      <c r="AH62" s="290" t="str">
        <f t="shared" si="58"/>
        <v/>
      </c>
      <c r="AI62" s="290" t="str">
        <f t="shared" si="58"/>
        <v/>
      </c>
      <c r="AJ62" s="290" t="str">
        <f t="shared" si="58"/>
        <v/>
      </c>
      <c r="AK62" s="290" t="str">
        <f t="shared" si="58"/>
        <v/>
      </c>
      <c r="AL62" s="269" t="str">
        <f t="shared" si="59"/>
        <v/>
      </c>
      <c r="AM62" s="290" t="str">
        <f t="shared" si="60"/>
        <v/>
      </c>
      <c r="AN62" s="290" t="str">
        <f t="shared" si="60"/>
        <v/>
      </c>
      <c r="AO62" s="290" t="str">
        <f t="shared" si="60"/>
        <v/>
      </c>
      <c r="AP62" s="290" t="str">
        <f t="shared" si="60"/>
        <v/>
      </c>
      <c r="AQ62" s="290" t="str">
        <f t="shared" si="61"/>
        <v/>
      </c>
      <c r="AR62" s="290" t="str">
        <f t="shared" si="61"/>
        <v/>
      </c>
      <c r="AS62" s="290" t="str">
        <f t="shared" si="61"/>
        <v/>
      </c>
      <c r="AT62" s="290" t="str">
        <f t="shared" si="61"/>
        <v/>
      </c>
      <c r="AU62" s="290" t="str">
        <f t="shared" si="61"/>
        <v/>
      </c>
      <c r="AV62" s="290" t="str">
        <f t="shared" si="61"/>
        <v/>
      </c>
      <c r="AW62" s="290" t="str">
        <f t="shared" si="61"/>
        <v/>
      </c>
      <c r="AX62" s="290" t="str">
        <f t="shared" si="61"/>
        <v/>
      </c>
      <c r="AY62" s="290" t="str">
        <f t="shared" si="61"/>
        <v/>
      </c>
      <c r="AZ62" s="290" t="str">
        <f t="shared" si="62"/>
        <v/>
      </c>
      <c r="BA62" s="290" t="str">
        <f t="shared" si="62"/>
        <v/>
      </c>
      <c r="BB62" s="290" t="str">
        <f t="shared" si="62"/>
        <v/>
      </c>
      <c r="BC62" s="290" t="str">
        <f t="shared" si="62"/>
        <v/>
      </c>
      <c r="BD62" s="290" t="str">
        <f t="shared" si="62"/>
        <v/>
      </c>
      <c r="BE62" s="290" t="str">
        <f t="shared" si="62"/>
        <v/>
      </c>
      <c r="BF62" s="290" t="str">
        <f t="shared" si="62"/>
        <v/>
      </c>
      <c r="BG62" s="290" t="str">
        <f t="shared" si="62"/>
        <v/>
      </c>
      <c r="BH62" s="290" t="str">
        <f t="shared" si="62"/>
        <v/>
      </c>
    </row>
    <row r="63" spans="1:60" s="291" customFormat="1" ht="14.25" customHeight="1" x14ac:dyDescent="0.25">
      <c r="A63" s="270" t="str">
        <f>IF(B63="","",A$59)</f>
        <v/>
      </c>
      <c r="B63" s="126"/>
      <c r="C63" s="349"/>
      <c r="D63" s="349"/>
      <c r="E63" s="349"/>
      <c r="F63" s="349"/>
      <c r="G63" s="349"/>
      <c r="H63" s="349"/>
      <c r="I63" s="349"/>
      <c r="J63" s="349"/>
      <c r="K63" s="349"/>
      <c r="L63" s="289" t="str">
        <f t="shared" si="56"/>
        <v/>
      </c>
      <c r="M63" s="289" t="str">
        <f t="shared" si="57"/>
        <v/>
      </c>
      <c r="N63" s="349"/>
      <c r="O63" s="349"/>
      <c r="P63" s="349"/>
      <c r="Q63" s="349"/>
      <c r="R63" s="349"/>
      <c r="S63" s="349"/>
      <c r="T63" s="349"/>
      <c r="U63" s="349"/>
      <c r="V63" s="349"/>
      <c r="W63" s="289" t="str">
        <f t="shared" si="63"/>
        <v/>
      </c>
      <c r="X63" s="289" t="str">
        <f t="shared" si="64"/>
        <v/>
      </c>
      <c r="Y63" s="349"/>
      <c r="Z63" s="349"/>
      <c r="AA63" s="349"/>
      <c r="AB63" s="349"/>
      <c r="AC63" s="349"/>
      <c r="AD63" s="349"/>
      <c r="AE63" s="349"/>
      <c r="AF63" s="349"/>
      <c r="AG63" s="349"/>
      <c r="AH63" s="290" t="str">
        <f t="shared" si="58"/>
        <v/>
      </c>
      <c r="AI63" s="290" t="str">
        <f t="shared" si="58"/>
        <v/>
      </c>
      <c r="AJ63" s="290" t="str">
        <f t="shared" si="58"/>
        <v/>
      </c>
      <c r="AK63" s="290" t="str">
        <f t="shared" si="58"/>
        <v/>
      </c>
      <c r="AL63" s="269" t="str">
        <f t="shared" si="59"/>
        <v/>
      </c>
      <c r="AM63" s="290" t="str">
        <f t="shared" si="60"/>
        <v/>
      </c>
      <c r="AN63" s="290" t="str">
        <f t="shared" si="60"/>
        <v/>
      </c>
      <c r="AO63" s="290" t="str">
        <f t="shared" si="60"/>
        <v/>
      </c>
      <c r="AP63" s="290" t="str">
        <f t="shared" si="60"/>
        <v/>
      </c>
      <c r="AQ63" s="290" t="str">
        <f t="shared" si="61"/>
        <v/>
      </c>
      <c r="AR63" s="290" t="str">
        <f t="shared" si="61"/>
        <v/>
      </c>
      <c r="AS63" s="290" t="str">
        <f t="shared" si="61"/>
        <v/>
      </c>
      <c r="AT63" s="290" t="str">
        <f t="shared" si="61"/>
        <v/>
      </c>
      <c r="AU63" s="290" t="str">
        <f t="shared" si="61"/>
        <v/>
      </c>
      <c r="AV63" s="290" t="str">
        <f t="shared" si="61"/>
        <v/>
      </c>
      <c r="AW63" s="290" t="str">
        <f t="shared" si="61"/>
        <v/>
      </c>
      <c r="AX63" s="290" t="str">
        <f t="shared" si="61"/>
        <v/>
      </c>
      <c r="AY63" s="290" t="str">
        <f t="shared" si="61"/>
        <v/>
      </c>
      <c r="AZ63" s="290" t="str">
        <f t="shared" si="62"/>
        <v/>
      </c>
      <c r="BA63" s="290" t="str">
        <f t="shared" si="62"/>
        <v/>
      </c>
      <c r="BB63" s="290" t="str">
        <f t="shared" si="62"/>
        <v/>
      </c>
      <c r="BC63" s="290" t="str">
        <f t="shared" si="62"/>
        <v/>
      </c>
      <c r="BD63" s="290" t="str">
        <f t="shared" si="62"/>
        <v/>
      </c>
      <c r="BE63" s="290" t="str">
        <f t="shared" si="62"/>
        <v/>
      </c>
      <c r="BF63" s="290" t="str">
        <f t="shared" si="62"/>
        <v/>
      </c>
      <c r="BG63" s="290" t="str">
        <f t="shared" si="62"/>
        <v/>
      </c>
      <c r="BH63" s="290" t="str">
        <f t="shared" si="62"/>
        <v/>
      </c>
    </row>
    <row r="64" spans="1:60" s="291" customFormat="1" ht="14.25" customHeight="1" x14ac:dyDescent="0.25">
      <c r="A64" s="270" t="str">
        <f>IF(B64="","",A$59)</f>
        <v/>
      </c>
      <c r="B64" s="126"/>
      <c r="C64" s="349"/>
      <c r="D64" s="349"/>
      <c r="E64" s="349"/>
      <c r="F64" s="349"/>
      <c r="G64" s="349"/>
      <c r="H64" s="349"/>
      <c r="I64" s="349"/>
      <c r="J64" s="349"/>
      <c r="K64" s="349"/>
      <c r="L64" s="289" t="str">
        <f t="shared" si="56"/>
        <v/>
      </c>
      <c r="M64" s="289" t="str">
        <f t="shared" si="57"/>
        <v/>
      </c>
      <c r="N64" s="349"/>
      <c r="O64" s="349"/>
      <c r="P64" s="349"/>
      <c r="Q64" s="349"/>
      <c r="R64" s="349"/>
      <c r="S64" s="349"/>
      <c r="T64" s="349"/>
      <c r="U64" s="349"/>
      <c r="V64" s="349"/>
      <c r="W64" s="289" t="str">
        <f t="shared" si="63"/>
        <v/>
      </c>
      <c r="X64" s="289" t="str">
        <f t="shared" si="64"/>
        <v/>
      </c>
      <c r="Y64" s="349"/>
      <c r="Z64" s="349"/>
      <c r="AA64" s="349"/>
      <c r="AB64" s="349"/>
      <c r="AC64" s="349"/>
      <c r="AD64" s="349"/>
      <c r="AE64" s="349"/>
      <c r="AF64" s="349"/>
      <c r="AG64" s="349"/>
      <c r="AH64" s="290" t="str">
        <f t="shared" si="58"/>
        <v/>
      </c>
      <c r="AI64" s="290" t="str">
        <f t="shared" si="58"/>
        <v/>
      </c>
      <c r="AJ64" s="290" t="str">
        <f t="shared" si="58"/>
        <v/>
      </c>
      <c r="AK64" s="290" t="str">
        <f t="shared" si="58"/>
        <v/>
      </c>
      <c r="AL64" s="269" t="str">
        <f t="shared" si="59"/>
        <v/>
      </c>
      <c r="AM64" s="290" t="str">
        <f t="shared" si="60"/>
        <v/>
      </c>
      <c r="AN64" s="290" t="str">
        <f t="shared" si="60"/>
        <v/>
      </c>
      <c r="AO64" s="290" t="str">
        <f t="shared" si="60"/>
        <v/>
      </c>
      <c r="AP64" s="290" t="str">
        <f t="shared" si="60"/>
        <v/>
      </c>
      <c r="AQ64" s="290" t="str">
        <f t="shared" si="61"/>
        <v/>
      </c>
      <c r="AR64" s="290" t="str">
        <f t="shared" si="61"/>
        <v/>
      </c>
      <c r="AS64" s="290" t="str">
        <f t="shared" si="61"/>
        <v/>
      </c>
      <c r="AT64" s="290" t="str">
        <f t="shared" si="61"/>
        <v/>
      </c>
      <c r="AU64" s="290" t="str">
        <f t="shared" si="61"/>
        <v/>
      </c>
      <c r="AV64" s="290" t="str">
        <f t="shared" si="61"/>
        <v/>
      </c>
      <c r="AW64" s="290" t="str">
        <f t="shared" si="61"/>
        <v/>
      </c>
      <c r="AX64" s="290" t="str">
        <f t="shared" si="61"/>
        <v/>
      </c>
      <c r="AY64" s="290" t="str">
        <f t="shared" si="61"/>
        <v/>
      </c>
      <c r="AZ64" s="290" t="str">
        <f t="shared" si="62"/>
        <v/>
      </c>
      <c r="BA64" s="290" t="str">
        <f t="shared" si="62"/>
        <v/>
      </c>
      <c r="BB64" s="290" t="str">
        <f t="shared" si="62"/>
        <v/>
      </c>
      <c r="BC64" s="290" t="str">
        <f t="shared" si="62"/>
        <v/>
      </c>
      <c r="BD64" s="290" t="str">
        <f t="shared" si="62"/>
        <v/>
      </c>
      <c r="BE64" s="290" t="str">
        <f t="shared" si="62"/>
        <v/>
      </c>
      <c r="BF64" s="290" t="str">
        <f t="shared" si="62"/>
        <v/>
      </c>
      <c r="BG64" s="290" t="str">
        <f t="shared" si="62"/>
        <v/>
      </c>
      <c r="BH64" s="290" t="str">
        <f t="shared" si="62"/>
        <v/>
      </c>
    </row>
    <row r="65" spans="1:60" s="44" customFormat="1" ht="14.25" customHeight="1" x14ac:dyDescent="0.25">
      <c r="A65" s="386" t="s">
        <v>24</v>
      </c>
      <c r="B65" s="387"/>
      <c r="C65" s="340" t="str">
        <f>IF(ISERROR(AH65),"",AH65)</f>
        <v/>
      </c>
      <c r="D65" s="340" t="str">
        <f t="shared" ref="D65:K65" si="65">IF(ISERROR(AI65),"",AI65)</f>
        <v/>
      </c>
      <c r="E65" s="341" t="str">
        <f t="shared" si="65"/>
        <v/>
      </c>
      <c r="F65" s="340" t="str">
        <f t="shared" si="65"/>
        <v/>
      </c>
      <c r="G65" s="339" t="str">
        <f t="shared" si="65"/>
        <v/>
      </c>
      <c r="H65" s="340" t="str">
        <f t="shared" si="65"/>
        <v/>
      </c>
      <c r="I65" s="338" t="str">
        <f t="shared" si="65"/>
        <v/>
      </c>
      <c r="J65" s="343" t="str">
        <f t="shared" si="65"/>
        <v/>
      </c>
      <c r="K65" s="339" t="str">
        <f t="shared" si="65"/>
        <v/>
      </c>
      <c r="L65" s="386" t="s">
        <v>24</v>
      </c>
      <c r="M65" s="387"/>
      <c r="N65" s="338" t="str">
        <f>IF(ISERROR(AQ65),"",AQ65)</f>
        <v/>
      </c>
      <c r="O65" s="339" t="str">
        <f t="shared" ref="O65:V65" si="66">IF(ISERROR(AR65),"",AR65)</f>
        <v/>
      </c>
      <c r="P65" s="339" t="str">
        <f t="shared" si="66"/>
        <v/>
      </c>
      <c r="Q65" s="339" t="str">
        <f t="shared" si="66"/>
        <v/>
      </c>
      <c r="R65" s="340" t="str">
        <f t="shared" si="66"/>
        <v/>
      </c>
      <c r="S65" s="342" t="str">
        <f t="shared" si="66"/>
        <v/>
      </c>
      <c r="T65" s="342" t="str">
        <f t="shared" si="66"/>
        <v/>
      </c>
      <c r="U65" s="339" t="str">
        <f t="shared" si="66"/>
        <v/>
      </c>
      <c r="V65" s="339" t="str">
        <f t="shared" si="66"/>
        <v/>
      </c>
      <c r="W65" s="386" t="s">
        <v>24</v>
      </c>
      <c r="X65" s="387"/>
      <c r="Y65" s="338" t="str">
        <f>IF(ISERROR(AZ65),"",AZ65)</f>
        <v/>
      </c>
      <c r="Z65" s="341" t="str">
        <f t="shared" ref="Z65:AE65" si="67">IF(ISERROR(BA65),"",BA65)</f>
        <v/>
      </c>
      <c r="AA65" s="339" t="str">
        <f t="shared" si="67"/>
        <v/>
      </c>
      <c r="AB65" s="340" t="str">
        <f t="shared" si="67"/>
        <v/>
      </c>
      <c r="AC65" s="343" t="str">
        <f t="shared" si="67"/>
        <v/>
      </c>
      <c r="AD65" s="342" t="str">
        <f t="shared" si="67"/>
        <v/>
      </c>
      <c r="AE65" s="338" t="str">
        <f t="shared" si="67"/>
        <v/>
      </c>
      <c r="AF65" s="340"/>
      <c r="AG65" s="338" t="str">
        <f t="shared" ref="AG65" si="68">IF(ISERROR(BH65),"",BH65)</f>
        <v/>
      </c>
      <c r="AH65" s="292" t="str">
        <f t="shared" ref="AH65:AP65" si="69">IF(AH59="ERROR","ERROR",IF(AH60="ERROR","ERROR",IF(AH61="ERROR","ERROR",IF(AH62="ERROR","ERROR",IF(AH63="ERROR","ERROR",IF(AH64="ERROR","ERROR",IF(AH59="W","W",IF(AH60="W","W",IF(AH61="W","W",IF(AH62="W","W",IF(AH63="W","W",IF(AH64="W","W",IF(ISBLANK(C59),IF(ISBLANK(C60),IF(ISBLANK(C61),IF(ISBLANK(C62),IF(ISBLANK(C63),IF(ISBLANK(C64),"",GEOMEAN(AH59:AH64)),GEOMEAN(AH59:AH64)),GEOMEAN(AH59:AH64)),GEOMEAN(AH59:AH64)),GEOMEAN(AH59:AH64)),GEOMEAN(AH59:AH64))))))))))))))</f>
        <v/>
      </c>
      <c r="AI65" s="293" t="str">
        <f t="shared" si="69"/>
        <v/>
      </c>
      <c r="AJ65" s="293" t="str">
        <f t="shared" si="69"/>
        <v/>
      </c>
      <c r="AK65" s="292" t="str">
        <f t="shared" si="69"/>
        <v/>
      </c>
      <c r="AL65" s="292" t="str">
        <f t="shared" si="69"/>
        <v/>
      </c>
      <c r="AM65" s="293" t="str">
        <f t="shared" si="69"/>
        <v/>
      </c>
      <c r="AN65" s="292" t="str">
        <f t="shared" si="69"/>
        <v/>
      </c>
      <c r="AO65" s="293" t="str">
        <f t="shared" si="69"/>
        <v/>
      </c>
      <c r="AP65" s="294" t="str">
        <f t="shared" si="69"/>
        <v/>
      </c>
      <c r="AQ65" s="295" t="str">
        <f t="shared" ref="AQ65:AY65" si="70">IF(AQ59="ERROR","ERROR",IF(AQ60="ERROR","ERROR",IF(AQ61="ERROR","ERROR",IF(AQ62="ERROR","ERROR",IF(AQ63="ERROR","ERROR",IF(AQ64="ERROR","ERROR",IF(AQ59="W","W",IF(AQ60="W","W",IF(AQ61="W","W",IF(AQ62="W","W",IF(AQ63="W","W",IF(AQ64="W","W",IF(ISBLANK(N59),IF(ISBLANK(N60),IF(ISBLANK(N61),IF(ISBLANK(N62),IF(ISBLANK(N63),IF(ISBLANK(N64),"",GEOMEAN(AQ59:AQ64)),GEOMEAN(AQ59:AQ64)),GEOMEAN(AQ59:AQ64)),GEOMEAN(AQ59:AQ64)),GEOMEAN(AQ59:AQ64)),GEOMEAN(AQ59:AQ64))))))))))))))</f>
        <v/>
      </c>
      <c r="AR65" s="296" t="str">
        <f t="shared" si="70"/>
        <v/>
      </c>
      <c r="AS65" s="293" t="str">
        <f t="shared" si="70"/>
        <v/>
      </c>
      <c r="AT65" s="293" t="str">
        <f t="shared" si="70"/>
        <v/>
      </c>
      <c r="AU65" s="294" t="str">
        <f t="shared" si="70"/>
        <v/>
      </c>
      <c r="AV65" s="294" t="str">
        <f t="shared" si="70"/>
        <v/>
      </c>
      <c r="AW65" s="295" t="str">
        <f t="shared" si="70"/>
        <v/>
      </c>
      <c r="AX65" s="295" t="str">
        <f t="shared" si="70"/>
        <v/>
      </c>
      <c r="AY65" s="292" t="str">
        <f t="shared" si="70"/>
        <v/>
      </c>
      <c r="AZ65" s="294" t="str">
        <f>IF(AZ59="ERROR","ERROR",IF(AZ60="ERROR","ERROR",IF(AZ61="ERROR","ERROR",IF(AZ62="ERROR","ERROR",IF(AZ63="ERROR","ERROR",IF(AZ64="ERROR","ERROR",IF(AZ59="W","W",IF(AZ60="W","W",IF(AZ61="W","W",IF(AZ62="W","W",IF(AZ63="W","W",IF(AZ64="W","W",IF(ISBLANK(Y59),IF(ISBLANK(Y60),IF(ISBLANK(Y61),IF(ISBLANK(Y62),IF(ISBLANK(Y63),IF(ISBLANK(Y64),"",GEOMEAN(AZ59:AZ64)),GEOMEAN(AZ59:AZ64)),GEOMEAN(AZ59:AZ64)),GEOMEAN(AZ59:AZ64)),GEOMEAN(AZ59:AZ64)),GEOMEAN(AZ59:AZ64))))))))))))))</f>
        <v/>
      </c>
      <c r="BA65" s="292" t="str">
        <f>IF(BA59="ERROR","ERROR",IF(BA60="ERROR","ERROR",IF(BA61="ERROR","ERROR",IF(BA62="ERROR","ERROR",IF(BA63="ERROR","ERROR",IF(BA64="ERROR","ERROR",IF(BA59="W","W",IF(BA60="W","W",IF(BA61="W","W",IF(BA62="W","W",IF(BA63="W","W",IF(BA64="W","W",IF(ISBLANK(Z59),IF(ISBLANK(Z60),IF(ISBLANK(Z61),IF(ISBLANK(Z62),IF(ISBLANK(Z63),IF(ISBLANK(Z64),"",GEOMEAN(BA59:BA64)),GEOMEAN(BA59:BA64)),GEOMEAN(BA59:BA64)),GEOMEAN(BA59:BA64)),GEOMEAN(BA59:BA64)),GEOMEAN(BA59:BA64))))))))))))))</f>
        <v/>
      </c>
      <c r="BB65" s="293" t="str">
        <f t="shared" ref="BB65:BH65" si="71">IF(BB59="ERROR","ERROR",IF(BB60="ERROR","ERROR",IF(BB61="ERROR","ERROR",IF(BB62="ERROR","ERROR",IF(BB63="ERROR","ERROR",IF(BB64="ERROR","ERROR",IF(BB59="W","W",IF(BB60="W","W",IF(BB61="W","W",IF(BB62="W","W",IF(BB63="W","W",IF(BB64="W","W",IF(ISBLANK(AA59),IF(ISBLANK(AA60),IF(ISBLANK(AA61),IF(ISBLANK(AA62),IF(ISBLANK(AA63),IF(ISBLANK(AA64),"",GEOMEAN(BB59:BB64)),GEOMEAN(BB59:BB64)),GEOMEAN(BB59:BB64)),GEOMEAN(BB59:BB64)),GEOMEAN(BB59:BB64)),GEOMEAN(BB59:BB64))))))))))))))</f>
        <v/>
      </c>
      <c r="BC65" s="293" t="str">
        <f t="shared" si="71"/>
        <v/>
      </c>
      <c r="BD65" s="294" t="str">
        <f t="shared" si="71"/>
        <v/>
      </c>
      <c r="BE65" s="292" t="str">
        <f t="shared" si="71"/>
        <v/>
      </c>
      <c r="BF65" s="293" t="str">
        <f t="shared" si="71"/>
        <v/>
      </c>
      <c r="BG65" s="293" t="str">
        <f t="shared" si="71"/>
        <v/>
      </c>
      <c r="BH65" s="293" t="str">
        <f t="shared" si="71"/>
        <v/>
      </c>
    </row>
    <row r="66" spans="1:60" s="291" customFormat="1" ht="14.25" customHeight="1" x14ac:dyDescent="0.25">
      <c r="A66" s="125"/>
      <c r="B66" s="126"/>
      <c r="C66" s="349"/>
      <c r="D66" s="349"/>
      <c r="E66" s="349"/>
      <c r="F66" s="349"/>
      <c r="G66" s="349"/>
      <c r="H66" s="349"/>
      <c r="I66" s="349"/>
      <c r="J66" s="349"/>
      <c r="K66" s="349"/>
      <c r="L66" s="289" t="str">
        <f t="shared" ref="L66:L71" si="72">IF($A66="","",$A66)</f>
        <v/>
      </c>
      <c r="M66" s="289" t="str">
        <f t="shared" ref="M66:M71" si="73">IF($B66="","",$B66)</f>
        <v/>
      </c>
      <c r="N66" s="349"/>
      <c r="O66" s="349"/>
      <c r="P66" s="349"/>
      <c r="Q66" s="349"/>
      <c r="R66" s="349"/>
      <c r="S66" s="349"/>
      <c r="T66" s="349"/>
      <c r="U66" s="349"/>
      <c r="V66" s="349"/>
      <c r="W66" s="289" t="str">
        <f t="shared" si="63"/>
        <v/>
      </c>
      <c r="X66" s="289" t="str">
        <f t="shared" si="64"/>
        <v/>
      </c>
      <c r="Y66" s="349"/>
      <c r="Z66" s="349"/>
      <c r="AA66" s="349"/>
      <c r="AB66" s="349"/>
      <c r="AC66" s="349"/>
      <c r="AD66" s="349"/>
      <c r="AE66" s="349"/>
      <c r="AF66" s="349"/>
      <c r="AG66" s="349"/>
      <c r="AH66" s="290" t="str">
        <f t="shared" ref="AH66:AK71" si="74">IF(ISBLANK(C66),"",IF(ISNUMBER(C66),C66,IF(LEFT(C66,2)="NS","",IF(LEFT(C66,3)="ND(",VALUE(MID(C66,4,LEN(C66)-4))/2,IF(LEFT(C66,3)="ND ",VALUE(MID(C66,5,LEN(C66)-5)/2),IF(C66="No Discharge","",IF(C66="W","W","ERROR")))))))</f>
        <v/>
      </c>
      <c r="AI66" s="290" t="str">
        <f t="shared" si="74"/>
        <v/>
      </c>
      <c r="AJ66" s="290" t="str">
        <f t="shared" si="74"/>
        <v/>
      </c>
      <c r="AK66" s="290" t="str">
        <f t="shared" si="74"/>
        <v/>
      </c>
      <c r="AL66" s="269" t="str">
        <f t="shared" ref="AL66:AL71" si="75">IF(ISBLANK(G66),"",IF(ISNUMBER(G66),G66,IF(LEFT(G66,2)="NS","",IF(LEFT(G66,3)="ND(",VALUE(MID(G66,4,LEN(G66)-4))/2,IF(LEFT(G66,3)="ND ",VALUE(MID(G66,5,LEN(G66)-5)/2),IF(G66="No Discharge","",IF(LEFT(G66,1)="&lt;",VALUE(MID(G66,2,LEN(G66)-1)),IF(LEFT(G66,1)="&gt;",VALUE(MID(G66,2,LEN(15)-1)),IF(G66="W","W","ERROR")))))))))</f>
        <v/>
      </c>
      <c r="AM66" s="290" t="str">
        <f t="shared" ref="AM66:AP71" si="76">IF(ISBLANK(H66),"",IF(ISNUMBER(H66),H66,IF(LEFT(H66,2)="NS","",IF(LEFT(H66,3)="ND(",VALUE(MID(H66,4,LEN(H66)-4))/2,IF(LEFT(H66,3)="ND ",VALUE(MID(H66,5,LEN(H66)-5)/2),IF(H66="No Discharge","",IF(H66="W","W","ERROR")))))))</f>
        <v/>
      </c>
      <c r="AN66" s="290" t="str">
        <f t="shared" si="76"/>
        <v/>
      </c>
      <c r="AO66" s="290" t="str">
        <f t="shared" si="76"/>
        <v/>
      </c>
      <c r="AP66" s="290" t="str">
        <f t="shared" si="76"/>
        <v/>
      </c>
      <c r="AQ66" s="290" t="str">
        <f t="shared" ref="AQ66:AY71" si="77">IF(ISBLANK(N66),"",IF(ISNUMBER(N66),N66,IF(LEFT(N66,2)="NS","",IF(LEFT(N66,3)="ND(",VALUE(MID(N66,4,LEN(N66)-4))/2,IF(LEFT(N66,3)="ND ",VALUE(MID(N66,5,LEN(N66)-5)/2),IF(N66="No Discharge","",IF(N66="W","W","ERROR")))))))</f>
        <v/>
      </c>
      <c r="AR66" s="290" t="str">
        <f t="shared" si="77"/>
        <v/>
      </c>
      <c r="AS66" s="290" t="str">
        <f t="shared" si="77"/>
        <v/>
      </c>
      <c r="AT66" s="290" t="str">
        <f t="shared" si="77"/>
        <v/>
      </c>
      <c r="AU66" s="290" t="str">
        <f t="shared" si="77"/>
        <v/>
      </c>
      <c r="AV66" s="290" t="str">
        <f t="shared" si="77"/>
        <v/>
      </c>
      <c r="AW66" s="290" t="str">
        <f t="shared" si="77"/>
        <v/>
      </c>
      <c r="AX66" s="290" t="str">
        <f t="shared" si="77"/>
        <v/>
      </c>
      <c r="AY66" s="290" t="str">
        <f t="shared" si="77"/>
        <v/>
      </c>
      <c r="AZ66" s="290" t="str">
        <f t="shared" ref="AZ66:BH71" si="78">IF(ISBLANK(Y66),"",IF(ISNUMBER(Y66),Y66,IF(LEFT(Y66,2)="NS","",IF(LEFT(Y66,3)="ND(",VALUE(MID(Y66,4,LEN(Y66)-4))/2,IF(LEFT(Y66,3)="ND ",VALUE(MID(Y66,5,LEN(Y66)-5)/2),IF(Y66="No Discharge","",IF(Y66="W","W","ERROR")))))))</f>
        <v/>
      </c>
      <c r="BA66" s="290" t="str">
        <f t="shared" si="78"/>
        <v/>
      </c>
      <c r="BB66" s="290" t="str">
        <f t="shared" si="78"/>
        <v/>
      </c>
      <c r="BC66" s="290" t="str">
        <f t="shared" si="78"/>
        <v/>
      </c>
      <c r="BD66" s="290" t="str">
        <f t="shared" si="78"/>
        <v/>
      </c>
      <c r="BE66" s="290" t="str">
        <f t="shared" si="78"/>
        <v/>
      </c>
      <c r="BF66" s="290" t="str">
        <f t="shared" si="78"/>
        <v/>
      </c>
      <c r="BG66" s="290" t="str">
        <f t="shared" si="78"/>
        <v/>
      </c>
      <c r="BH66" s="290" t="str">
        <f t="shared" si="78"/>
        <v/>
      </c>
    </row>
    <row r="67" spans="1:60" s="291" customFormat="1" ht="14.25" customHeight="1" x14ac:dyDescent="0.25">
      <c r="A67" s="270" t="str">
        <f>IF(B67="","",A$66)</f>
        <v/>
      </c>
      <c r="B67" s="126"/>
      <c r="C67" s="349"/>
      <c r="D67" s="349"/>
      <c r="E67" s="349"/>
      <c r="F67" s="349"/>
      <c r="G67" s="349"/>
      <c r="H67" s="349"/>
      <c r="I67" s="349"/>
      <c r="J67" s="349"/>
      <c r="K67" s="349"/>
      <c r="L67" s="289" t="str">
        <f t="shared" si="72"/>
        <v/>
      </c>
      <c r="M67" s="289" t="str">
        <f t="shared" si="73"/>
        <v/>
      </c>
      <c r="N67" s="349"/>
      <c r="O67" s="349"/>
      <c r="P67" s="349"/>
      <c r="Q67" s="349"/>
      <c r="R67" s="349"/>
      <c r="S67" s="349"/>
      <c r="T67" s="349"/>
      <c r="U67" s="349"/>
      <c r="V67" s="349"/>
      <c r="W67" s="289" t="str">
        <f t="shared" si="63"/>
        <v/>
      </c>
      <c r="X67" s="289" t="str">
        <f t="shared" si="64"/>
        <v/>
      </c>
      <c r="Y67" s="349"/>
      <c r="Z67" s="349"/>
      <c r="AA67" s="349"/>
      <c r="AB67" s="349"/>
      <c r="AC67" s="349"/>
      <c r="AD67" s="349"/>
      <c r="AE67" s="349"/>
      <c r="AF67" s="349"/>
      <c r="AG67" s="349"/>
      <c r="AH67" s="290" t="str">
        <f t="shared" si="74"/>
        <v/>
      </c>
      <c r="AI67" s="290" t="str">
        <f t="shared" si="74"/>
        <v/>
      </c>
      <c r="AJ67" s="290" t="str">
        <f t="shared" si="74"/>
        <v/>
      </c>
      <c r="AK67" s="290" t="str">
        <f t="shared" si="74"/>
        <v/>
      </c>
      <c r="AL67" s="269" t="str">
        <f t="shared" si="75"/>
        <v/>
      </c>
      <c r="AM67" s="290" t="str">
        <f t="shared" si="76"/>
        <v/>
      </c>
      <c r="AN67" s="290" t="str">
        <f t="shared" si="76"/>
        <v/>
      </c>
      <c r="AO67" s="290" t="str">
        <f t="shared" si="76"/>
        <v/>
      </c>
      <c r="AP67" s="290" t="str">
        <f t="shared" si="76"/>
        <v/>
      </c>
      <c r="AQ67" s="290" t="str">
        <f t="shared" si="77"/>
        <v/>
      </c>
      <c r="AR67" s="290" t="str">
        <f t="shared" si="77"/>
        <v/>
      </c>
      <c r="AS67" s="290" t="str">
        <f t="shared" si="77"/>
        <v/>
      </c>
      <c r="AT67" s="290" t="str">
        <f t="shared" si="77"/>
        <v/>
      </c>
      <c r="AU67" s="290" t="str">
        <f t="shared" si="77"/>
        <v/>
      </c>
      <c r="AV67" s="290" t="str">
        <f t="shared" si="77"/>
        <v/>
      </c>
      <c r="AW67" s="290" t="str">
        <f t="shared" si="77"/>
        <v/>
      </c>
      <c r="AX67" s="290" t="str">
        <f t="shared" si="77"/>
        <v/>
      </c>
      <c r="AY67" s="290" t="str">
        <f t="shared" si="77"/>
        <v/>
      </c>
      <c r="AZ67" s="290" t="str">
        <f t="shared" si="78"/>
        <v/>
      </c>
      <c r="BA67" s="290" t="str">
        <f t="shared" si="78"/>
        <v/>
      </c>
      <c r="BB67" s="290" t="str">
        <f t="shared" si="78"/>
        <v/>
      </c>
      <c r="BC67" s="290" t="str">
        <f t="shared" si="78"/>
        <v/>
      </c>
      <c r="BD67" s="290" t="str">
        <f t="shared" si="78"/>
        <v/>
      </c>
      <c r="BE67" s="290" t="str">
        <f t="shared" si="78"/>
        <v/>
      </c>
      <c r="BF67" s="290" t="str">
        <f t="shared" si="78"/>
        <v/>
      </c>
      <c r="BG67" s="290" t="str">
        <f t="shared" si="78"/>
        <v/>
      </c>
      <c r="BH67" s="290" t="str">
        <f t="shared" si="78"/>
        <v/>
      </c>
    </row>
    <row r="68" spans="1:60" s="291" customFormat="1" ht="14.25" customHeight="1" x14ac:dyDescent="0.25">
      <c r="A68" s="270" t="str">
        <f t="shared" ref="A68:A71" si="79">IF(B68="","",A$66)</f>
        <v/>
      </c>
      <c r="B68" s="126"/>
      <c r="C68" s="349"/>
      <c r="D68" s="349"/>
      <c r="E68" s="349"/>
      <c r="F68" s="349"/>
      <c r="G68" s="349"/>
      <c r="H68" s="349"/>
      <c r="I68" s="349"/>
      <c r="J68" s="349"/>
      <c r="K68" s="349"/>
      <c r="L68" s="289" t="str">
        <f t="shared" si="72"/>
        <v/>
      </c>
      <c r="M68" s="289" t="str">
        <f t="shared" si="73"/>
        <v/>
      </c>
      <c r="N68" s="349"/>
      <c r="O68" s="349"/>
      <c r="P68" s="349"/>
      <c r="Q68" s="349"/>
      <c r="R68" s="349"/>
      <c r="S68" s="349"/>
      <c r="T68" s="349"/>
      <c r="U68" s="349"/>
      <c r="V68" s="349"/>
      <c r="W68" s="289" t="str">
        <f t="shared" si="63"/>
        <v/>
      </c>
      <c r="X68" s="289" t="str">
        <f t="shared" si="64"/>
        <v/>
      </c>
      <c r="Y68" s="349"/>
      <c r="Z68" s="349"/>
      <c r="AA68" s="349"/>
      <c r="AB68" s="349"/>
      <c r="AC68" s="349"/>
      <c r="AD68" s="349"/>
      <c r="AE68" s="349"/>
      <c r="AF68" s="349"/>
      <c r="AG68" s="349"/>
      <c r="AH68" s="290" t="str">
        <f t="shared" si="74"/>
        <v/>
      </c>
      <c r="AI68" s="290" t="str">
        <f t="shared" si="74"/>
        <v/>
      </c>
      <c r="AJ68" s="290" t="str">
        <f t="shared" si="74"/>
        <v/>
      </c>
      <c r="AK68" s="290" t="str">
        <f t="shared" si="74"/>
        <v/>
      </c>
      <c r="AL68" s="269" t="str">
        <f t="shared" si="75"/>
        <v/>
      </c>
      <c r="AM68" s="290" t="str">
        <f t="shared" si="76"/>
        <v/>
      </c>
      <c r="AN68" s="290" t="str">
        <f t="shared" si="76"/>
        <v/>
      </c>
      <c r="AO68" s="290" t="str">
        <f t="shared" si="76"/>
        <v/>
      </c>
      <c r="AP68" s="290" t="str">
        <f t="shared" si="76"/>
        <v/>
      </c>
      <c r="AQ68" s="290" t="str">
        <f t="shared" si="77"/>
        <v/>
      </c>
      <c r="AR68" s="290" t="str">
        <f t="shared" si="77"/>
        <v/>
      </c>
      <c r="AS68" s="290" t="str">
        <f t="shared" si="77"/>
        <v/>
      </c>
      <c r="AT68" s="290" t="str">
        <f t="shared" si="77"/>
        <v/>
      </c>
      <c r="AU68" s="290" t="str">
        <f t="shared" si="77"/>
        <v/>
      </c>
      <c r="AV68" s="290" t="str">
        <f t="shared" si="77"/>
        <v/>
      </c>
      <c r="AW68" s="290" t="str">
        <f t="shared" si="77"/>
        <v/>
      </c>
      <c r="AX68" s="290" t="str">
        <f t="shared" si="77"/>
        <v/>
      </c>
      <c r="AY68" s="290" t="str">
        <f t="shared" si="77"/>
        <v/>
      </c>
      <c r="AZ68" s="290" t="str">
        <f t="shared" si="78"/>
        <v/>
      </c>
      <c r="BA68" s="290" t="str">
        <f t="shared" si="78"/>
        <v/>
      </c>
      <c r="BB68" s="290" t="str">
        <f t="shared" si="78"/>
        <v/>
      </c>
      <c r="BC68" s="290" t="str">
        <f t="shared" si="78"/>
        <v/>
      </c>
      <c r="BD68" s="290" t="str">
        <f t="shared" si="78"/>
        <v/>
      </c>
      <c r="BE68" s="290" t="str">
        <f t="shared" si="78"/>
        <v/>
      </c>
      <c r="BF68" s="290" t="str">
        <f t="shared" si="78"/>
        <v/>
      </c>
      <c r="BG68" s="290" t="str">
        <f t="shared" si="78"/>
        <v/>
      </c>
      <c r="BH68" s="290" t="str">
        <f t="shared" si="78"/>
        <v/>
      </c>
    </row>
    <row r="69" spans="1:60" s="291" customFormat="1" ht="14.25" customHeight="1" x14ac:dyDescent="0.25">
      <c r="A69" s="270" t="str">
        <f t="shared" si="79"/>
        <v/>
      </c>
      <c r="B69" s="126"/>
      <c r="C69" s="349"/>
      <c r="D69" s="349"/>
      <c r="E69" s="349"/>
      <c r="F69" s="349"/>
      <c r="G69" s="349"/>
      <c r="H69" s="349"/>
      <c r="I69" s="349"/>
      <c r="J69" s="349"/>
      <c r="K69" s="349"/>
      <c r="L69" s="289" t="str">
        <f t="shared" si="72"/>
        <v/>
      </c>
      <c r="M69" s="289" t="str">
        <f t="shared" si="73"/>
        <v/>
      </c>
      <c r="N69" s="349"/>
      <c r="O69" s="349"/>
      <c r="P69" s="349"/>
      <c r="Q69" s="349"/>
      <c r="R69" s="349"/>
      <c r="S69" s="349"/>
      <c r="T69" s="349"/>
      <c r="U69" s="349"/>
      <c r="V69" s="349"/>
      <c r="W69" s="289" t="str">
        <f t="shared" si="63"/>
        <v/>
      </c>
      <c r="X69" s="289" t="str">
        <f t="shared" si="64"/>
        <v/>
      </c>
      <c r="Y69" s="349"/>
      <c r="Z69" s="349"/>
      <c r="AA69" s="349"/>
      <c r="AB69" s="349"/>
      <c r="AC69" s="349"/>
      <c r="AD69" s="349"/>
      <c r="AE69" s="349"/>
      <c r="AF69" s="349"/>
      <c r="AG69" s="349"/>
      <c r="AH69" s="290" t="str">
        <f t="shared" si="74"/>
        <v/>
      </c>
      <c r="AI69" s="290" t="str">
        <f t="shared" si="74"/>
        <v/>
      </c>
      <c r="AJ69" s="290" t="str">
        <f t="shared" si="74"/>
        <v/>
      </c>
      <c r="AK69" s="290" t="str">
        <f t="shared" si="74"/>
        <v/>
      </c>
      <c r="AL69" s="269" t="str">
        <f t="shared" si="75"/>
        <v/>
      </c>
      <c r="AM69" s="290" t="str">
        <f t="shared" si="76"/>
        <v/>
      </c>
      <c r="AN69" s="290" t="str">
        <f t="shared" si="76"/>
        <v/>
      </c>
      <c r="AO69" s="290" t="str">
        <f t="shared" si="76"/>
        <v/>
      </c>
      <c r="AP69" s="290" t="str">
        <f t="shared" si="76"/>
        <v/>
      </c>
      <c r="AQ69" s="290" t="str">
        <f t="shared" si="77"/>
        <v/>
      </c>
      <c r="AR69" s="290" t="str">
        <f t="shared" si="77"/>
        <v/>
      </c>
      <c r="AS69" s="290" t="str">
        <f t="shared" si="77"/>
        <v/>
      </c>
      <c r="AT69" s="290" t="str">
        <f t="shared" si="77"/>
        <v/>
      </c>
      <c r="AU69" s="290" t="str">
        <f t="shared" si="77"/>
        <v/>
      </c>
      <c r="AV69" s="290" t="str">
        <f t="shared" si="77"/>
        <v/>
      </c>
      <c r="AW69" s="290" t="str">
        <f t="shared" si="77"/>
        <v/>
      </c>
      <c r="AX69" s="290" t="str">
        <f t="shared" si="77"/>
        <v/>
      </c>
      <c r="AY69" s="290" t="str">
        <f t="shared" si="77"/>
        <v/>
      </c>
      <c r="AZ69" s="290" t="str">
        <f t="shared" si="78"/>
        <v/>
      </c>
      <c r="BA69" s="290" t="str">
        <f t="shared" si="78"/>
        <v/>
      </c>
      <c r="BB69" s="290" t="str">
        <f t="shared" si="78"/>
        <v/>
      </c>
      <c r="BC69" s="290" t="str">
        <f t="shared" si="78"/>
        <v/>
      </c>
      <c r="BD69" s="290" t="str">
        <f t="shared" si="78"/>
        <v/>
      </c>
      <c r="BE69" s="290" t="str">
        <f t="shared" si="78"/>
        <v/>
      </c>
      <c r="BF69" s="290" t="str">
        <f t="shared" si="78"/>
        <v/>
      </c>
      <c r="BG69" s="290" t="str">
        <f t="shared" si="78"/>
        <v/>
      </c>
      <c r="BH69" s="290" t="str">
        <f t="shared" si="78"/>
        <v/>
      </c>
    </row>
    <row r="70" spans="1:60" s="291" customFormat="1" ht="14.25" customHeight="1" x14ac:dyDescent="0.25">
      <c r="A70" s="270" t="str">
        <f t="shared" si="79"/>
        <v/>
      </c>
      <c r="B70" s="126"/>
      <c r="C70" s="349"/>
      <c r="D70" s="349"/>
      <c r="E70" s="349"/>
      <c r="F70" s="349"/>
      <c r="G70" s="349"/>
      <c r="H70" s="349"/>
      <c r="I70" s="349"/>
      <c r="J70" s="349"/>
      <c r="K70" s="349"/>
      <c r="L70" s="289" t="str">
        <f t="shared" si="72"/>
        <v/>
      </c>
      <c r="M70" s="289" t="str">
        <f t="shared" si="73"/>
        <v/>
      </c>
      <c r="N70" s="349"/>
      <c r="O70" s="349"/>
      <c r="P70" s="349"/>
      <c r="Q70" s="349"/>
      <c r="R70" s="349"/>
      <c r="S70" s="349"/>
      <c r="T70" s="349"/>
      <c r="U70" s="349"/>
      <c r="V70" s="349"/>
      <c r="W70" s="289" t="str">
        <f t="shared" si="63"/>
        <v/>
      </c>
      <c r="X70" s="289" t="str">
        <f t="shared" si="64"/>
        <v/>
      </c>
      <c r="Y70" s="349"/>
      <c r="Z70" s="349"/>
      <c r="AA70" s="349"/>
      <c r="AB70" s="349"/>
      <c r="AC70" s="349"/>
      <c r="AD70" s="349"/>
      <c r="AE70" s="349"/>
      <c r="AF70" s="349"/>
      <c r="AG70" s="349"/>
      <c r="AH70" s="290" t="str">
        <f t="shared" si="74"/>
        <v/>
      </c>
      <c r="AI70" s="290" t="str">
        <f t="shared" si="74"/>
        <v/>
      </c>
      <c r="AJ70" s="290" t="str">
        <f t="shared" si="74"/>
        <v/>
      </c>
      <c r="AK70" s="290" t="str">
        <f t="shared" si="74"/>
        <v/>
      </c>
      <c r="AL70" s="269" t="str">
        <f t="shared" si="75"/>
        <v/>
      </c>
      <c r="AM70" s="290" t="str">
        <f t="shared" si="76"/>
        <v/>
      </c>
      <c r="AN70" s="290" t="str">
        <f t="shared" si="76"/>
        <v/>
      </c>
      <c r="AO70" s="290" t="str">
        <f t="shared" si="76"/>
        <v/>
      </c>
      <c r="AP70" s="290" t="str">
        <f t="shared" si="76"/>
        <v/>
      </c>
      <c r="AQ70" s="290" t="str">
        <f t="shared" si="77"/>
        <v/>
      </c>
      <c r="AR70" s="290" t="str">
        <f t="shared" si="77"/>
        <v/>
      </c>
      <c r="AS70" s="290" t="str">
        <f t="shared" si="77"/>
        <v/>
      </c>
      <c r="AT70" s="290" t="str">
        <f t="shared" si="77"/>
        <v/>
      </c>
      <c r="AU70" s="290" t="str">
        <f t="shared" si="77"/>
        <v/>
      </c>
      <c r="AV70" s="290" t="str">
        <f t="shared" si="77"/>
        <v/>
      </c>
      <c r="AW70" s="290" t="str">
        <f t="shared" si="77"/>
        <v/>
      </c>
      <c r="AX70" s="290" t="str">
        <f t="shared" si="77"/>
        <v/>
      </c>
      <c r="AY70" s="290" t="str">
        <f t="shared" si="77"/>
        <v/>
      </c>
      <c r="AZ70" s="290" t="str">
        <f t="shared" si="78"/>
        <v/>
      </c>
      <c r="BA70" s="290" t="str">
        <f t="shared" si="78"/>
        <v/>
      </c>
      <c r="BB70" s="290" t="str">
        <f t="shared" si="78"/>
        <v/>
      </c>
      <c r="BC70" s="290" t="str">
        <f t="shared" si="78"/>
        <v/>
      </c>
      <c r="BD70" s="290" t="str">
        <f t="shared" si="78"/>
        <v/>
      </c>
      <c r="BE70" s="290" t="str">
        <f t="shared" si="78"/>
        <v/>
      </c>
      <c r="BF70" s="290" t="str">
        <f t="shared" si="78"/>
        <v/>
      </c>
      <c r="BG70" s="290" t="str">
        <f t="shared" si="78"/>
        <v/>
      </c>
      <c r="BH70" s="290" t="str">
        <f t="shared" si="78"/>
        <v/>
      </c>
    </row>
    <row r="71" spans="1:60" s="291" customFormat="1" ht="14.25" customHeight="1" x14ac:dyDescent="0.25">
      <c r="A71" s="270" t="str">
        <f t="shared" si="79"/>
        <v/>
      </c>
      <c r="B71" s="126"/>
      <c r="C71" s="349"/>
      <c r="D71" s="349"/>
      <c r="E71" s="349"/>
      <c r="F71" s="349"/>
      <c r="G71" s="349"/>
      <c r="H71" s="349"/>
      <c r="I71" s="349"/>
      <c r="J71" s="349"/>
      <c r="K71" s="349"/>
      <c r="L71" s="289" t="str">
        <f t="shared" si="72"/>
        <v/>
      </c>
      <c r="M71" s="289" t="str">
        <f t="shared" si="73"/>
        <v/>
      </c>
      <c r="N71" s="349"/>
      <c r="O71" s="349"/>
      <c r="P71" s="349"/>
      <c r="Q71" s="349"/>
      <c r="R71" s="349"/>
      <c r="S71" s="349"/>
      <c r="T71" s="349"/>
      <c r="U71" s="349"/>
      <c r="V71" s="349"/>
      <c r="W71" s="289" t="str">
        <f t="shared" si="63"/>
        <v/>
      </c>
      <c r="X71" s="289" t="str">
        <f t="shared" si="64"/>
        <v/>
      </c>
      <c r="Y71" s="349"/>
      <c r="Z71" s="349"/>
      <c r="AA71" s="349"/>
      <c r="AB71" s="349"/>
      <c r="AC71" s="349"/>
      <c r="AD71" s="349"/>
      <c r="AE71" s="349"/>
      <c r="AF71" s="349"/>
      <c r="AG71" s="349"/>
      <c r="AH71" s="290" t="str">
        <f t="shared" si="74"/>
        <v/>
      </c>
      <c r="AI71" s="290" t="str">
        <f t="shared" si="74"/>
        <v/>
      </c>
      <c r="AJ71" s="290" t="str">
        <f t="shared" si="74"/>
        <v/>
      </c>
      <c r="AK71" s="290" t="str">
        <f t="shared" si="74"/>
        <v/>
      </c>
      <c r="AL71" s="269" t="str">
        <f t="shared" si="75"/>
        <v/>
      </c>
      <c r="AM71" s="290" t="str">
        <f t="shared" si="76"/>
        <v/>
      </c>
      <c r="AN71" s="290" t="str">
        <f t="shared" si="76"/>
        <v/>
      </c>
      <c r="AO71" s="290" t="str">
        <f t="shared" si="76"/>
        <v/>
      </c>
      <c r="AP71" s="290" t="str">
        <f t="shared" si="76"/>
        <v/>
      </c>
      <c r="AQ71" s="290" t="str">
        <f t="shared" si="77"/>
        <v/>
      </c>
      <c r="AR71" s="290" t="str">
        <f t="shared" si="77"/>
        <v/>
      </c>
      <c r="AS71" s="290" t="str">
        <f t="shared" si="77"/>
        <v/>
      </c>
      <c r="AT71" s="290" t="str">
        <f t="shared" si="77"/>
        <v/>
      </c>
      <c r="AU71" s="290" t="str">
        <f t="shared" si="77"/>
        <v/>
      </c>
      <c r="AV71" s="290" t="str">
        <f t="shared" si="77"/>
        <v/>
      </c>
      <c r="AW71" s="290" t="str">
        <f t="shared" si="77"/>
        <v/>
      </c>
      <c r="AX71" s="290" t="str">
        <f t="shared" si="77"/>
        <v/>
      </c>
      <c r="AY71" s="290" t="str">
        <f t="shared" si="77"/>
        <v/>
      </c>
      <c r="AZ71" s="290" t="str">
        <f t="shared" si="78"/>
        <v/>
      </c>
      <c r="BA71" s="290" t="str">
        <f t="shared" si="78"/>
        <v/>
      </c>
      <c r="BB71" s="290" t="str">
        <f t="shared" si="78"/>
        <v/>
      </c>
      <c r="BC71" s="290" t="str">
        <f t="shared" si="78"/>
        <v/>
      </c>
      <c r="BD71" s="290" t="str">
        <f t="shared" si="78"/>
        <v/>
      </c>
      <c r="BE71" s="290" t="str">
        <f t="shared" si="78"/>
        <v/>
      </c>
      <c r="BF71" s="290" t="str">
        <f t="shared" si="78"/>
        <v/>
      </c>
      <c r="BG71" s="290" t="str">
        <f t="shared" si="78"/>
        <v/>
      </c>
      <c r="BH71" s="290" t="str">
        <f t="shared" si="78"/>
        <v/>
      </c>
    </row>
    <row r="72" spans="1:60" s="44" customFormat="1" ht="14.25" customHeight="1" x14ac:dyDescent="0.25">
      <c r="A72" s="386" t="s">
        <v>24</v>
      </c>
      <c r="B72" s="387"/>
      <c r="C72" s="340" t="str">
        <f>IF(ISERROR(AH72),"",AH72)</f>
        <v/>
      </c>
      <c r="D72" s="340" t="str">
        <f t="shared" ref="D72:K72" si="80">IF(ISERROR(AI72),"",AI72)</f>
        <v/>
      </c>
      <c r="E72" s="341" t="str">
        <f t="shared" si="80"/>
        <v/>
      </c>
      <c r="F72" s="340" t="str">
        <f t="shared" si="80"/>
        <v/>
      </c>
      <c r="G72" s="339" t="str">
        <f t="shared" si="80"/>
        <v/>
      </c>
      <c r="H72" s="340" t="str">
        <f t="shared" si="80"/>
        <v/>
      </c>
      <c r="I72" s="338" t="str">
        <f t="shared" si="80"/>
        <v/>
      </c>
      <c r="J72" s="343" t="str">
        <f t="shared" si="80"/>
        <v/>
      </c>
      <c r="K72" s="339" t="str">
        <f t="shared" si="80"/>
        <v/>
      </c>
      <c r="L72" s="386" t="s">
        <v>24</v>
      </c>
      <c r="M72" s="387"/>
      <c r="N72" s="338" t="str">
        <f>IF(ISERROR(AQ72),"",AQ72)</f>
        <v/>
      </c>
      <c r="O72" s="339" t="str">
        <f t="shared" ref="O72:V72" si="81">IF(ISERROR(AR72),"",AR72)</f>
        <v/>
      </c>
      <c r="P72" s="339" t="str">
        <f t="shared" si="81"/>
        <v/>
      </c>
      <c r="Q72" s="339" t="str">
        <f t="shared" si="81"/>
        <v/>
      </c>
      <c r="R72" s="340" t="str">
        <f t="shared" si="81"/>
        <v/>
      </c>
      <c r="S72" s="342" t="str">
        <f t="shared" si="81"/>
        <v/>
      </c>
      <c r="T72" s="342" t="str">
        <f t="shared" si="81"/>
        <v/>
      </c>
      <c r="U72" s="339" t="str">
        <f t="shared" si="81"/>
        <v/>
      </c>
      <c r="V72" s="339" t="str">
        <f t="shared" si="81"/>
        <v/>
      </c>
      <c r="W72" s="386" t="s">
        <v>24</v>
      </c>
      <c r="X72" s="387"/>
      <c r="Y72" s="338" t="str">
        <f>IF(ISERROR(AZ72),"",AZ72)</f>
        <v/>
      </c>
      <c r="Z72" s="341" t="str">
        <f t="shared" ref="Z72:AE72" si="82">IF(ISERROR(BA72),"",BA72)</f>
        <v/>
      </c>
      <c r="AA72" s="339" t="str">
        <f t="shared" si="82"/>
        <v/>
      </c>
      <c r="AB72" s="340" t="str">
        <f t="shared" si="82"/>
        <v/>
      </c>
      <c r="AC72" s="343" t="str">
        <f t="shared" si="82"/>
        <v/>
      </c>
      <c r="AD72" s="342" t="str">
        <f t="shared" si="82"/>
        <v/>
      </c>
      <c r="AE72" s="338" t="str">
        <f t="shared" si="82"/>
        <v/>
      </c>
      <c r="AF72" s="340"/>
      <c r="AG72" s="338" t="str">
        <f t="shared" ref="AG72" si="83">IF(ISERROR(BH72),"",BH72)</f>
        <v/>
      </c>
      <c r="AH72" s="292" t="str">
        <f t="shared" ref="AH72:AP72" si="84">IF(AH66="ERROR","ERROR",IF(AH67="ERROR","ERROR",IF(AH68="ERROR","ERROR",IF(AH69="ERROR","ERROR",IF(AH70="ERROR","ERROR",IF(AH71="ERROR","ERROR",IF(AH66="W","W",IF(AH67="W","W",IF(AH68="W","W",IF(AH69="W","W",IF(AH70="W","W",IF(AH71="W","W",IF(ISBLANK(C66),IF(ISBLANK(C67),IF(ISBLANK(C68),IF(ISBLANK(C69),IF(ISBLANK(C70),IF(ISBLANK(C71),"",GEOMEAN(AH66:AH71)),GEOMEAN(AH66:AH71)),GEOMEAN(AH66:AH71)),GEOMEAN(AH66:AH71)),GEOMEAN(AH66:AH71)),GEOMEAN(AH66:AH71))))))))))))))</f>
        <v/>
      </c>
      <c r="AI72" s="293" t="str">
        <f t="shared" si="84"/>
        <v/>
      </c>
      <c r="AJ72" s="293" t="str">
        <f t="shared" si="84"/>
        <v/>
      </c>
      <c r="AK72" s="292" t="str">
        <f t="shared" si="84"/>
        <v/>
      </c>
      <c r="AL72" s="292" t="str">
        <f t="shared" si="84"/>
        <v/>
      </c>
      <c r="AM72" s="293" t="str">
        <f t="shared" si="84"/>
        <v/>
      </c>
      <c r="AN72" s="292" t="str">
        <f t="shared" si="84"/>
        <v/>
      </c>
      <c r="AO72" s="293" t="str">
        <f t="shared" si="84"/>
        <v/>
      </c>
      <c r="AP72" s="294" t="str">
        <f t="shared" si="84"/>
        <v/>
      </c>
      <c r="AQ72" s="295" t="str">
        <f t="shared" ref="AQ72:AY72" si="85">IF(AQ66="ERROR","ERROR",IF(AQ67="ERROR","ERROR",IF(AQ68="ERROR","ERROR",IF(AQ69="ERROR","ERROR",IF(AQ70="ERROR","ERROR",IF(AQ71="ERROR","ERROR",IF(AQ66="W","W",IF(AQ67="W","W",IF(AQ68="W","W",IF(AQ69="W","W",IF(AQ70="W","W",IF(AQ71="W","W",IF(ISBLANK(N66),IF(ISBLANK(N67),IF(ISBLANK(N68),IF(ISBLANK(N69),IF(ISBLANK(N70),IF(ISBLANK(N71),"",GEOMEAN(AQ66:AQ71)),GEOMEAN(AQ66:AQ71)),GEOMEAN(AQ66:AQ71)),GEOMEAN(AQ66:AQ71)),GEOMEAN(AQ66:AQ71)),GEOMEAN(AQ66:AQ71))))))))))))))</f>
        <v/>
      </c>
      <c r="AR72" s="296" t="str">
        <f t="shared" si="85"/>
        <v/>
      </c>
      <c r="AS72" s="293" t="str">
        <f t="shared" si="85"/>
        <v/>
      </c>
      <c r="AT72" s="293" t="str">
        <f t="shared" si="85"/>
        <v/>
      </c>
      <c r="AU72" s="294" t="str">
        <f t="shared" si="85"/>
        <v/>
      </c>
      <c r="AV72" s="294" t="str">
        <f t="shared" si="85"/>
        <v/>
      </c>
      <c r="AW72" s="295" t="str">
        <f t="shared" si="85"/>
        <v/>
      </c>
      <c r="AX72" s="295" t="str">
        <f t="shared" si="85"/>
        <v/>
      </c>
      <c r="AY72" s="292" t="str">
        <f t="shared" si="85"/>
        <v/>
      </c>
      <c r="AZ72" s="294" t="str">
        <f>IF(AZ66="ERROR","ERROR",IF(AZ67="ERROR","ERROR",IF(AZ68="ERROR","ERROR",IF(AZ69="ERROR","ERROR",IF(AZ70="ERROR","ERROR",IF(AZ71="ERROR","ERROR",IF(AZ66="W","W",IF(AZ67="W","W",IF(AZ68="W","W",IF(AZ69="W","W",IF(AZ70="W","W",IF(AZ71="W","W",IF(ISBLANK(Y66),IF(ISBLANK(Y67),IF(ISBLANK(Y68),IF(ISBLANK(Y69),IF(ISBLANK(Y70),IF(ISBLANK(Y71),"",GEOMEAN(AZ66:AZ71)),GEOMEAN(AZ66:AZ71)),GEOMEAN(AZ66:AZ71)),GEOMEAN(AZ66:AZ71)),GEOMEAN(AZ66:AZ71)),GEOMEAN(AZ66:AZ71))))))))))))))</f>
        <v/>
      </c>
      <c r="BA72" s="292" t="str">
        <f>IF(BA66="ERROR","ERROR",IF(BA67="ERROR","ERROR",IF(BA68="ERROR","ERROR",IF(BA69="ERROR","ERROR",IF(BA70="ERROR","ERROR",IF(BA71="ERROR","ERROR",IF(BA66="W","W",IF(BA67="W","W",IF(BA68="W","W",IF(BA69="W","W",IF(BA70="W","W",IF(BA71="W","W",IF(ISBLANK(Z66),IF(ISBLANK(Z67),IF(ISBLANK(Z68),IF(ISBLANK(Z69),IF(ISBLANK(Z70),IF(ISBLANK(Z71),"",GEOMEAN(BA66:BA71)),GEOMEAN(BA66:BA71)),GEOMEAN(BA66:BA71)),GEOMEAN(BA66:BA71)),GEOMEAN(BA66:BA71)),GEOMEAN(BA66:BA71))))))))))))))</f>
        <v/>
      </c>
      <c r="BB72" s="293" t="str">
        <f t="shared" ref="BB72:BH72" si="86">IF(BB66="ERROR","ERROR",IF(BB67="ERROR","ERROR",IF(BB68="ERROR","ERROR",IF(BB69="ERROR","ERROR",IF(BB70="ERROR","ERROR",IF(BB71="ERROR","ERROR",IF(BB66="W","W",IF(BB67="W","W",IF(BB68="W","W",IF(BB69="W","W",IF(BB70="W","W",IF(BB71="W","W",IF(ISBLANK(AA66),IF(ISBLANK(AA67),IF(ISBLANK(AA68),IF(ISBLANK(AA69),IF(ISBLANK(AA70),IF(ISBLANK(AA71),"",GEOMEAN(BB66:BB71)),GEOMEAN(BB66:BB71)),GEOMEAN(BB66:BB71)),GEOMEAN(BB66:BB71)),GEOMEAN(BB66:BB71)),GEOMEAN(BB66:BB71))))))))))))))</f>
        <v/>
      </c>
      <c r="BC72" s="293" t="str">
        <f t="shared" si="86"/>
        <v/>
      </c>
      <c r="BD72" s="294" t="str">
        <f t="shared" si="86"/>
        <v/>
      </c>
      <c r="BE72" s="292" t="str">
        <f t="shared" si="86"/>
        <v/>
      </c>
      <c r="BF72" s="293" t="str">
        <f t="shared" si="86"/>
        <v/>
      </c>
      <c r="BG72" s="293" t="str">
        <f t="shared" si="86"/>
        <v/>
      </c>
      <c r="BH72" s="293" t="str">
        <f t="shared" si="86"/>
        <v/>
      </c>
    </row>
    <row r="73" spans="1:60" s="291" customFormat="1" ht="14.25" customHeight="1" x14ac:dyDescent="0.25">
      <c r="A73" s="125"/>
      <c r="B73" s="126"/>
      <c r="C73" s="349"/>
      <c r="D73" s="349"/>
      <c r="E73" s="349"/>
      <c r="F73" s="349"/>
      <c r="G73" s="349"/>
      <c r="H73" s="349"/>
      <c r="I73" s="349"/>
      <c r="J73" s="349"/>
      <c r="K73" s="349"/>
      <c r="L73" s="289" t="str">
        <f t="shared" ref="L73:L78" si="87">IF($A73="","",$A73)</f>
        <v/>
      </c>
      <c r="M73" s="289" t="str">
        <f t="shared" ref="M73:M78" si="88">IF($B73="","",$B73)</f>
        <v/>
      </c>
      <c r="N73" s="349"/>
      <c r="O73" s="349"/>
      <c r="P73" s="349"/>
      <c r="Q73" s="349"/>
      <c r="R73" s="349"/>
      <c r="S73" s="349"/>
      <c r="T73" s="349"/>
      <c r="U73" s="349"/>
      <c r="V73" s="349"/>
      <c r="W73" s="289" t="str">
        <f t="shared" si="63"/>
        <v/>
      </c>
      <c r="X73" s="289" t="str">
        <f t="shared" si="64"/>
        <v/>
      </c>
      <c r="Y73" s="349"/>
      <c r="Z73" s="349"/>
      <c r="AA73" s="349"/>
      <c r="AB73" s="349"/>
      <c r="AC73" s="349"/>
      <c r="AD73" s="349"/>
      <c r="AE73" s="349"/>
      <c r="AF73" s="349"/>
      <c r="AG73" s="349"/>
      <c r="AH73" s="290" t="str">
        <f t="shared" ref="AH73:AK78" si="89">IF(ISBLANK(C73),"",IF(ISNUMBER(C73),C73,IF(LEFT(C73,2)="NS","",IF(LEFT(C73,3)="ND(",VALUE(MID(C73,4,LEN(C73)-4))/2,IF(LEFT(C73,3)="ND ",VALUE(MID(C73,5,LEN(C73)-5)/2),IF(C73="No Discharge","",IF(C73="W","W","ERROR")))))))</f>
        <v/>
      </c>
      <c r="AI73" s="290" t="str">
        <f t="shared" si="89"/>
        <v/>
      </c>
      <c r="AJ73" s="290" t="str">
        <f t="shared" si="89"/>
        <v/>
      </c>
      <c r="AK73" s="290" t="str">
        <f t="shared" si="89"/>
        <v/>
      </c>
      <c r="AL73" s="269" t="str">
        <f t="shared" ref="AL73:AL78" si="90">IF(ISBLANK(G73),"",IF(ISNUMBER(G73),G73,IF(LEFT(G73,2)="NS","",IF(LEFT(G73,3)="ND(",VALUE(MID(G73,4,LEN(G73)-4))/2,IF(LEFT(G73,3)="ND ",VALUE(MID(G73,5,LEN(G73)-5)/2),IF(G73="No Discharge","",IF(LEFT(G73,1)="&lt;",VALUE(MID(G73,2,LEN(G73)-1)),IF(LEFT(G73,1)="&gt;",VALUE(MID(G73,2,LEN(15)-1)),IF(G73="W","W","ERROR")))))))))</f>
        <v/>
      </c>
      <c r="AM73" s="290" t="str">
        <f t="shared" ref="AM73:AP78" si="91">IF(ISBLANK(H73),"",IF(ISNUMBER(H73),H73,IF(LEFT(H73,2)="NS","",IF(LEFT(H73,3)="ND(",VALUE(MID(H73,4,LEN(H73)-4))/2,IF(LEFT(H73,3)="ND ",VALUE(MID(H73,5,LEN(H73)-5)/2),IF(H73="No Discharge","",IF(H73="W","W","ERROR")))))))</f>
        <v/>
      </c>
      <c r="AN73" s="290" t="str">
        <f t="shared" si="91"/>
        <v/>
      </c>
      <c r="AO73" s="290" t="str">
        <f t="shared" si="91"/>
        <v/>
      </c>
      <c r="AP73" s="290" t="str">
        <f t="shared" si="91"/>
        <v/>
      </c>
      <c r="AQ73" s="290" t="str">
        <f t="shared" ref="AQ73:AY78" si="92">IF(ISBLANK(N73),"",IF(ISNUMBER(N73),N73,IF(LEFT(N73,2)="NS","",IF(LEFT(N73,3)="ND(",VALUE(MID(N73,4,LEN(N73)-4))/2,IF(LEFT(N73,3)="ND ",VALUE(MID(N73,5,LEN(N73)-5)/2),IF(N73="No Discharge","",IF(N73="W","W","ERROR")))))))</f>
        <v/>
      </c>
      <c r="AR73" s="290" t="str">
        <f t="shared" si="92"/>
        <v/>
      </c>
      <c r="AS73" s="290" t="str">
        <f t="shared" si="92"/>
        <v/>
      </c>
      <c r="AT73" s="290" t="str">
        <f t="shared" si="92"/>
        <v/>
      </c>
      <c r="AU73" s="290" t="str">
        <f t="shared" si="92"/>
        <v/>
      </c>
      <c r="AV73" s="290" t="str">
        <f t="shared" si="92"/>
        <v/>
      </c>
      <c r="AW73" s="290" t="str">
        <f t="shared" si="92"/>
        <v/>
      </c>
      <c r="AX73" s="290" t="str">
        <f t="shared" si="92"/>
        <v/>
      </c>
      <c r="AY73" s="290" t="str">
        <f t="shared" si="92"/>
        <v/>
      </c>
      <c r="AZ73" s="290" t="str">
        <f t="shared" ref="AZ73:BH78" si="93">IF(ISBLANK(Y73),"",IF(ISNUMBER(Y73),Y73,IF(LEFT(Y73,2)="NS","",IF(LEFT(Y73,3)="ND(",VALUE(MID(Y73,4,LEN(Y73)-4))/2,IF(LEFT(Y73,3)="ND ",VALUE(MID(Y73,5,LEN(Y73)-5)/2),IF(Y73="No Discharge","",IF(Y73="W","W","ERROR")))))))</f>
        <v/>
      </c>
      <c r="BA73" s="290" t="str">
        <f t="shared" si="93"/>
        <v/>
      </c>
      <c r="BB73" s="290" t="str">
        <f t="shared" si="93"/>
        <v/>
      </c>
      <c r="BC73" s="290" t="str">
        <f t="shared" si="93"/>
        <v/>
      </c>
      <c r="BD73" s="290" t="str">
        <f t="shared" si="93"/>
        <v/>
      </c>
      <c r="BE73" s="290" t="str">
        <f t="shared" si="93"/>
        <v/>
      </c>
      <c r="BF73" s="290" t="str">
        <f t="shared" si="93"/>
        <v/>
      </c>
      <c r="BG73" s="290" t="str">
        <f t="shared" si="93"/>
        <v/>
      </c>
      <c r="BH73" s="290" t="str">
        <f t="shared" si="93"/>
        <v/>
      </c>
    </row>
    <row r="74" spans="1:60" s="291" customFormat="1" ht="14.25" customHeight="1" x14ac:dyDescent="0.25">
      <c r="A74" s="270" t="str">
        <f>IF(B74="","",A$73)</f>
        <v/>
      </c>
      <c r="B74" s="126"/>
      <c r="C74" s="349"/>
      <c r="D74" s="349"/>
      <c r="E74" s="349"/>
      <c r="F74" s="349"/>
      <c r="G74" s="349"/>
      <c r="H74" s="349"/>
      <c r="I74" s="349"/>
      <c r="J74" s="349"/>
      <c r="K74" s="349"/>
      <c r="L74" s="289" t="str">
        <f t="shared" si="87"/>
        <v/>
      </c>
      <c r="M74" s="289" t="str">
        <f t="shared" si="88"/>
        <v/>
      </c>
      <c r="N74" s="349"/>
      <c r="O74" s="349"/>
      <c r="P74" s="349"/>
      <c r="Q74" s="349"/>
      <c r="R74" s="349"/>
      <c r="S74" s="349"/>
      <c r="T74" s="349"/>
      <c r="U74" s="349"/>
      <c r="V74" s="349"/>
      <c r="W74" s="289" t="str">
        <f t="shared" si="63"/>
        <v/>
      </c>
      <c r="X74" s="289" t="str">
        <f t="shared" si="64"/>
        <v/>
      </c>
      <c r="Y74" s="349"/>
      <c r="Z74" s="349"/>
      <c r="AA74" s="349"/>
      <c r="AB74" s="349"/>
      <c r="AC74" s="349"/>
      <c r="AD74" s="349"/>
      <c r="AE74" s="349"/>
      <c r="AF74" s="349"/>
      <c r="AG74" s="349"/>
      <c r="AH74" s="290" t="str">
        <f t="shared" si="89"/>
        <v/>
      </c>
      <c r="AI74" s="290" t="str">
        <f t="shared" si="89"/>
        <v/>
      </c>
      <c r="AJ74" s="290" t="str">
        <f t="shared" si="89"/>
        <v/>
      </c>
      <c r="AK74" s="290" t="str">
        <f t="shared" si="89"/>
        <v/>
      </c>
      <c r="AL74" s="269" t="str">
        <f t="shared" si="90"/>
        <v/>
      </c>
      <c r="AM74" s="290" t="str">
        <f t="shared" si="91"/>
        <v/>
      </c>
      <c r="AN74" s="290" t="str">
        <f t="shared" si="91"/>
        <v/>
      </c>
      <c r="AO74" s="290" t="str">
        <f t="shared" si="91"/>
        <v/>
      </c>
      <c r="AP74" s="290" t="str">
        <f t="shared" si="91"/>
        <v/>
      </c>
      <c r="AQ74" s="290" t="str">
        <f t="shared" si="92"/>
        <v/>
      </c>
      <c r="AR74" s="290" t="str">
        <f t="shared" si="92"/>
        <v/>
      </c>
      <c r="AS74" s="290" t="str">
        <f t="shared" si="92"/>
        <v/>
      </c>
      <c r="AT74" s="290" t="str">
        <f t="shared" si="92"/>
        <v/>
      </c>
      <c r="AU74" s="290" t="str">
        <f t="shared" si="92"/>
        <v/>
      </c>
      <c r="AV74" s="290" t="str">
        <f t="shared" si="92"/>
        <v/>
      </c>
      <c r="AW74" s="290" t="str">
        <f t="shared" si="92"/>
        <v/>
      </c>
      <c r="AX74" s="290" t="str">
        <f t="shared" si="92"/>
        <v/>
      </c>
      <c r="AY74" s="290" t="str">
        <f t="shared" si="92"/>
        <v/>
      </c>
      <c r="AZ74" s="290" t="str">
        <f t="shared" si="93"/>
        <v/>
      </c>
      <c r="BA74" s="290" t="str">
        <f t="shared" si="93"/>
        <v/>
      </c>
      <c r="BB74" s="290" t="str">
        <f t="shared" si="93"/>
        <v/>
      </c>
      <c r="BC74" s="290" t="str">
        <f t="shared" si="93"/>
        <v/>
      </c>
      <c r="BD74" s="290" t="str">
        <f t="shared" si="93"/>
        <v/>
      </c>
      <c r="BE74" s="290" t="str">
        <f t="shared" si="93"/>
        <v/>
      </c>
      <c r="BF74" s="290" t="str">
        <f t="shared" si="93"/>
        <v/>
      </c>
      <c r="BG74" s="290" t="str">
        <f t="shared" si="93"/>
        <v/>
      </c>
      <c r="BH74" s="290" t="str">
        <f t="shared" si="93"/>
        <v/>
      </c>
    </row>
    <row r="75" spans="1:60" s="291" customFormat="1" ht="14.25" customHeight="1" x14ac:dyDescent="0.25">
      <c r="A75" s="270" t="str">
        <f t="shared" ref="A75:A78" si="94">IF(B75="","",A$73)</f>
        <v/>
      </c>
      <c r="B75" s="126"/>
      <c r="C75" s="349"/>
      <c r="D75" s="349"/>
      <c r="E75" s="349"/>
      <c r="F75" s="349"/>
      <c r="G75" s="349"/>
      <c r="H75" s="349"/>
      <c r="I75" s="349"/>
      <c r="J75" s="349"/>
      <c r="K75" s="349"/>
      <c r="L75" s="289" t="str">
        <f t="shared" si="87"/>
        <v/>
      </c>
      <c r="M75" s="289" t="str">
        <f t="shared" si="88"/>
        <v/>
      </c>
      <c r="N75" s="349"/>
      <c r="O75" s="349"/>
      <c r="P75" s="349"/>
      <c r="Q75" s="349"/>
      <c r="R75" s="349"/>
      <c r="S75" s="349"/>
      <c r="T75" s="349"/>
      <c r="U75" s="349"/>
      <c r="V75" s="349"/>
      <c r="W75" s="289" t="str">
        <f t="shared" si="63"/>
        <v/>
      </c>
      <c r="X75" s="289" t="str">
        <f t="shared" si="64"/>
        <v/>
      </c>
      <c r="Y75" s="349"/>
      <c r="Z75" s="349"/>
      <c r="AA75" s="349"/>
      <c r="AB75" s="349"/>
      <c r="AC75" s="349"/>
      <c r="AD75" s="349"/>
      <c r="AE75" s="349"/>
      <c r="AF75" s="349"/>
      <c r="AG75" s="349"/>
      <c r="AH75" s="290" t="str">
        <f t="shared" si="89"/>
        <v/>
      </c>
      <c r="AI75" s="290" t="str">
        <f t="shared" si="89"/>
        <v/>
      </c>
      <c r="AJ75" s="290" t="str">
        <f t="shared" si="89"/>
        <v/>
      </c>
      <c r="AK75" s="290" t="str">
        <f t="shared" si="89"/>
        <v/>
      </c>
      <c r="AL75" s="269" t="str">
        <f t="shared" si="90"/>
        <v/>
      </c>
      <c r="AM75" s="290" t="str">
        <f t="shared" si="91"/>
        <v/>
      </c>
      <c r="AN75" s="290" t="str">
        <f t="shared" si="91"/>
        <v/>
      </c>
      <c r="AO75" s="290" t="str">
        <f t="shared" si="91"/>
        <v/>
      </c>
      <c r="AP75" s="290" t="str">
        <f t="shared" si="91"/>
        <v/>
      </c>
      <c r="AQ75" s="290" t="str">
        <f t="shared" si="92"/>
        <v/>
      </c>
      <c r="AR75" s="290" t="str">
        <f t="shared" si="92"/>
        <v/>
      </c>
      <c r="AS75" s="290" t="str">
        <f t="shared" si="92"/>
        <v/>
      </c>
      <c r="AT75" s="290" t="str">
        <f t="shared" si="92"/>
        <v/>
      </c>
      <c r="AU75" s="290" t="str">
        <f t="shared" si="92"/>
        <v/>
      </c>
      <c r="AV75" s="290" t="str">
        <f t="shared" si="92"/>
        <v/>
      </c>
      <c r="AW75" s="290" t="str">
        <f t="shared" si="92"/>
        <v/>
      </c>
      <c r="AX75" s="290" t="str">
        <f t="shared" si="92"/>
        <v/>
      </c>
      <c r="AY75" s="290" t="str">
        <f t="shared" si="92"/>
        <v/>
      </c>
      <c r="AZ75" s="290" t="str">
        <f t="shared" si="93"/>
        <v/>
      </c>
      <c r="BA75" s="290" t="str">
        <f t="shared" si="93"/>
        <v/>
      </c>
      <c r="BB75" s="290" t="str">
        <f t="shared" si="93"/>
        <v/>
      </c>
      <c r="BC75" s="290" t="str">
        <f t="shared" si="93"/>
        <v/>
      </c>
      <c r="BD75" s="290" t="str">
        <f t="shared" si="93"/>
        <v/>
      </c>
      <c r="BE75" s="290" t="str">
        <f t="shared" si="93"/>
        <v/>
      </c>
      <c r="BF75" s="290" t="str">
        <f t="shared" si="93"/>
        <v/>
      </c>
      <c r="BG75" s="290" t="str">
        <f t="shared" si="93"/>
        <v/>
      </c>
      <c r="BH75" s="290" t="str">
        <f t="shared" si="93"/>
        <v/>
      </c>
    </row>
    <row r="76" spans="1:60" s="291" customFormat="1" ht="14.25" customHeight="1" x14ac:dyDescent="0.25">
      <c r="A76" s="270" t="str">
        <f t="shared" si="94"/>
        <v/>
      </c>
      <c r="B76" s="126"/>
      <c r="C76" s="349"/>
      <c r="D76" s="349"/>
      <c r="E76" s="349"/>
      <c r="F76" s="349"/>
      <c r="G76" s="349"/>
      <c r="H76" s="349"/>
      <c r="I76" s="349"/>
      <c r="J76" s="349"/>
      <c r="K76" s="349"/>
      <c r="L76" s="289" t="str">
        <f t="shared" si="87"/>
        <v/>
      </c>
      <c r="M76" s="289" t="str">
        <f t="shared" si="88"/>
        <v/>
      </c>
      <c r="N76" s="349"/>
      <c r="O76" s="349"/>
      <c r="P76" s="349"/>
      <c r="Q76" s="349"/>
      <c r="R76" s="349"/>
      <c r="S76" s="349"/>
      <c r="T76" s="349"/>
      <c r="U76" s="349"/>
      <c r="V76" s="349"/>
      <c r="W76" s="289" t="str">
        <f t="shared" si="63"/>
        <v/>
      </c>
      <c r="X76" s="289" t="str">
        <f t="shared" si="64"/>
        <v/>
      </c>
      <c r="Y76" s="349"/>
      <c r="Z76" s="349"/>
      <c r="AA76" s="349"/>
      <c r="AB76" s="349"/>
      <c r="AC76" s="349"/>
      <c r="AD76" s="349"/>
      <c r="AE76" s="349"/>
      <c r="AF76" s="349"/>
      <c r="AG76" s="349"/>
      <c r="AH76" s="290" t="str">
        <f t="shared" si="89"/>
        <v/>
      </c>
      <c r="AI76" s="290" t="str">
        <f t="shared" si="89"/>
        <v/>
      </c>
      <c r="AJ76" s="290" t="str">
        <f t="shared" si="89"/>
        <v/>
      </c>
      <c r="AK76" s="290" t="str">
        <f t="shared" si="89"/>
        <v/>
      </c>
      <c r="AL76" s="269" t="str">
        <f t="shared" si="90"/>
        <v/>
      </c>
      <c r="AM76" s="290" t="str">
        <f t="shared" si="91"/>
        <v/>
      </c>
      <c r="AN76" s="290" t="str">
        <f t="shared" si="91"/>
        <v/>
      </c>
      <c r="AO76" s="290" t="str">
        <f t="shared" si="91"/>
        <v/>
      </c>
      <c r="AP76" s="290" t="str">
        <f t="shared" si="91"/>
        <v/>
      </c>
      <c r="AQ76" s="290" t="str">
        <f t="shared" si="92"/>
        <v/>
      </c>
      <c r="AR76" s="290" t="str">
        <f t="shared" si="92"/>
        <v/>
      </c>
      <c r="AS76" s="290" t="str">
        <f t="shared" si="92"/>
        <v/>
      </c>
      <c r="AT76" s="290" t="str">
        <f t="shared" si="92"/>
        <v/>
      </c>
      <c r="AU76" s="290" t="str">
        <f t="shared" si="92"/>
        <v/>
      </c>
      <c r="AV76" s="290" t="str">
        <f t="shared" si="92"/>
        <v/>
      </c>
      <c r="AW76" s="290" t="str">
        <f t="shared" si="92"/>
        <v/>
      </c>
      <c r="AX76" s="290" t="str">
        <f t="shared" si="92"/>
        <v/>
      </c>
      <c r="AY76" s="290" t="str">
        <f t="shared" si="92"/>
        <v/>
      </c>
      <c r="AZ76" s="290" t="str">
        <f t="shared" si="93"/>
        <v/>
      </c>
      <c r="BA76" s="290" t="str">
        <f t="shared" si="93"/>
        <v/>
      </c>
      <c r="BB76" s="290" t="str">
        <f t="shared" si="93"/>
        <v/>
      </c>
      <c r="BC76" s="290" t="str">
        <f t="shared" si="93"/>
        <v/>
      </c>
      <c r="BD76" s="290" t="str">
        <f t="shared" si="93"/>
        <v/>
      </c>
      <c r="BE76" s="290" t="str">
        <f t="shared" si="93"/>
        <v/>
      </c>
      <c r="BF76" s="290" t="str">
        <f t="shared" si="93"/>
        <v/>
      </c>
      <c r="BG76" s="290" t="str">
        <f t="shared" si="93"/>
        <v/>
      </c>
      <c r="BH76" s="290" t="str">
        <f t="shared" si="93"/>
        <v/>
      </c>
    </row>
    <row r="77" spans="1:60" s="291" customFormat="1" ht="14.25" customHeight="1" x14ac:dyDescent="0.25">
      <c r="A77" s="270" t="str">
        <f t="shared" si="94"/>
        <v/>
      </c>
      <c r="B77" s="126"/>
      <c r="C77" s="349"/>
      <c r="D77" s="349"/>
      <c r="E77" s="349"/>
      <c r="F77" s="349"/>
      <c r="G77" s="349"/>
      <c r="H77" s="349"/>
      <c r="I77" s="349"/>
      <c r="J77" s="349"/>
      <c r="K77" s="349"/>
      <c r="L77" s="289" t="str">
        <f t="shared" si="87"/>
        <v/>
      </c>
      <c r="M77" s="289" t="str">
        <f t="shared" si="88"/>
        <v/>
      </c>
      <c r="N77" s="349"/>
      <c r="O77" s="349"/>
      <c r="P77" s="349"/>
      <c r="Q77" s="349"/>
      <c r="R77" s="349"/>
      <c r="S77" s="349"/>
      <c r="T77" s="349"/>
      <c r="U77" s="349"/>
      <c r="V77" s="349"/>
      <c r="W77" s="289" t="str">
        <f t="shared" si="63"/>
        <v/>
      </c>
      <c r="X77" s="289" t="str">
        <f t="shared" si="64"/>
        <v/>
      </c>
      <c r="Y77" s="349"/>
      <c r="Z77" s="349"/>
      <c r="AA77" s="349"/>
      <c r="AB77" s="349"/>
      <c r="AC77" s="349"/>
      <c r="AD77" s="349"/>
      <c r="AE77" s="349"/>
      <c r="AF77" s="349"/>
      <c r="AG77" s="349"/>
      <c r="AH77" s="290" t="str">
        <f t="shared" si="89"/>
        <v/>
      </c>
      <c r="AI77" s="290" t="str">
        <f t="shared" si="89"/>
        <v/>
      </c>
      <c r="AJ77" s="290" t="str">
        <f t="shared" si="89"/>
        <v/>
      </c>
      <c r="AK77" s="290" t="str">
        <f t="shared" si="89"/>
        <v/>
      </c>
      <c r="AL77" s="269" t="str">
        <f t="shared" si="90"/>
        <v/>
      </c>
      <c r="AM77" s="290" t="str">
        <f t="shared" si="91"/>
        <v/>
      </c>
      <c r="AN77" s="290" t="str">
        <f t="shared" si="91"/>
        <v/>
      </c>
      <c r="AO77" s="290" t="str">
        <f t="shared" si="91"/>
        <v/>
      </c>
      <c r="AP77" s="290" t="str">
        <f t="shared" si="91"/>
        <v/>
      </c>
      <c r="AQ77" s="290" t="str">
        <f t="shared" si="92"/>
        <v/>
      </c>
      <c r="AR77" s="290" t="str">
        <f t="shared" si="92"/>
        <v/>
      </c>
      <c r="AS77" s="290" t="str">
        <f t="shared" si="92"/>
        <v/>
      </c>
      <c r="AT77" s="290" t="str">
        <f t="shared" si="92"/>
        <v/>
      </c>
      <c r="AU77" s="290" t="str">
        <f t="shared" si="92"/>
        <v/>
      </c>
      <c r="AV77" s="290" t="str">
        <f t="shared" si="92"/>
        <v/>
      </c>
      <c r="AW77" s="290" t="str">
        <f t="shared" si="92"/>
        <v/>
      </c>
      <c r="AX77" s="290" t="str">
        <f t="shared" si="92"/>
        <v/>
      </c>
      <c r="AY77" s="290" t="str">
        <f t="shared" si="92"/>
        <v/>
      </c>
      <c r="AZ77" s="290" t="str">
        <f t="shared" si="93"/>
        <v/>
      </c>
      <c r="BA77" s="290" t="str">
        <f t="shared" si="93"/>
        <v/>
      </c>
      <c r="BB77" s="290" t="str">
        <f t="shared" si="93"/>
        <v/>
      </c>
      <c r="BC77" s="290" t="str">
        <f t="shared" si="93"/>
        <v/>
      </c>
      <c r="BD77" s="290" t="str">
        <f t="shared" si="93"/>
        <v/>
      </c>
      <c r="BE77" s="290" t="str">
        <f t="shared" si="93"/>
        <v/>
      </c>
      <c r="BF77" s="290" t="str">
        <f t="shared" si="93"/>
        <v/>
      </c>
      <c r="BG77" s="290" t="str">
        <f t="shared" si="93"/>
        <v/>
      </c>
      <c r="BH77" s="290" t="str">
        <f t="shared" si="93"/>
        <v/>
      </c>
    </row>
    <row r="78" spans="1:60" s="291" customFormat="1" ht="14.25" customHeight="1" x14ac:dyDescent="0.25">
      <c r="A78" s="270" t="str">
        <f t="shared" si="94"/>
        <v/>
      </c>
      <c r="B78" s="126"/>
      <c r="C78" s="349"/>
      <c r="D78" s="349"/>
      <c r="E78" s="349"/>
      <c r="F78" s="349"/>
      <c r="G78" s="349"/>
      <c r="H78" s="349"/>
      <c r="I78" s="349"/>
      <c r="J78" s="349"/>
      <c r="K78" s="349"/>
      <c r="L78" s="289" t="str">
        <f t="shared" si="87"/>
        <v/>
      </c>
      <c r="M78" s="289" t="str">
        <f t="shared" si="88"/>
        <v/>
      </c>
      <c r="N78" s="349"/>
      <c r="O78" s="349"/>
      <c r="P78" s="349"/>
      <c r="Q78" s="349"/>
      <c r="R78" s="349"/>
      <c r="S78" s="349"/>
      <c r="T78" s="349"/>
      <c r="U78" s="349"/>
      <c r="V78" s="349"/>
      <c r="W78" s="289" t="str">
        <f t="shared" si="63"/>
        <v/>
      </c>
      <c r="X78" s="289" t="str">
        <f t="shared" si="64"/>
        <v/>
      </c>
      <c r="Y78" s="349"/>
      <c r="Z78" s="349"/>
      <c r="AA78" s="349"/>
      <c r="AB78" s="349"/>
      <c r="AC78" s="349"/>
      <c r="AD78" s="349"/>
      <c r="AE78" s="349"/>
      <c r="AF78" s="349"/>
      <c r="AG78" s="349"/>
      <c r="AH78" s="290" t="str">
        <f t="shared" si="89"/>
        <v/>
      </c>
      <c r="AI78" s="290" t="str">
        <f t="shared" si="89"/>
        <v/>
      </c>
      <c r="AJ78" s="290" t="str">
        <f t="shared" si="89"/>
        <v/>
      </c>
      <c r="AK78" s="290" t="str">
        <f t="shared" si="89"/>
        <v/>
      </c>
      <c r="AL78" s="269" t="str">
        <f t="shared" si="90"/>
        <v/>
      </c>
      <c r="AM78" s="290" t="str">
        <f t="shared" si="91"/>
        <v/>
      </c>
      <c r="AN78" s="290" t="str">
        <f t="shared" si="91"/>
        <v/>
      </c>
      <c r="AO78" s="290" t="str">
        <f t="shared" si="91"/>
        <v/>
      </c>
      <c r="AP78" s="290" t="str">
        <f t="shared" si="91"/>
        <v/>
      </c>
      <c r="AQ78" s="290" t="str">
        <f t="shared" si="92"/>
        <v/>
      </c>
      <c r="AR78" s="290" t="str">
        <f t="shared" si="92"/>
        <v/>
      </c>
      <c r="AS78" s="290" t="str">
        <f t="shared" si="92"/>
        <v/>
      </c>
      <c r="AT78" s="290" t="str">
        <f t="shared" si="92"/>
        <v/>
      </c>
      <c r="AU78" s="290" t="str">
        <f t="shared" si="92"/>
        <v/>
      </c>
      <c r="AV78" s="290" t="str">
        <f t="shared" si="92"/>
        <v/>
      </c>
      <c r="AW78" s="290" t="str">
        <f t="shared" si="92"/>
        <v/>
      </c>
      <c r="AX78" s="290" t="str">
        <f t="shared" si="92"/>
        <v/>
      </c>
      <c r="AY78" s="290" t="str">
        <f t="shared" si="92"/>
        <v/>
      </c>
      <c r="AZ78" s="290" t="str">
        <f t="shared" si="93"/>
        <v/>
      </c>
      <c r="BA78" s="290" t="str">
        <f t="shared" si="93"/>
        <v/>
      </c>
      <c r="BB78" s="290" t="str">
        <f t="shared" si="93"/>
        <v/>
      </c>
      <c r="BC78" s="290" t="str">
        <f t="shared" si="93"/>
        <v/>
      </c>
      <c r="BD78" s="290" t="str">
        <f t="shared" si="93"/>
        <v/>
      </c>
      <c r="BE78" s="290" t="str">
        <f t="shared" si="93"/>
        <v/>
      </c>
      <c r="BF78" s="290" t="str">
        <f t="shared" si="93"/>
        <v/>
      </c>
      <c r="BG78" s="290" t="str">
        <f t="shared" si="93"/>
        <v/>
      </c>
      <c r="BH78" s="290" t="str">
        <f t="shared" si="93"/>
        <v/>
      </c>
    </row>
    <row r="79" spans="1:60" s="44" customFormat="1" ht="14.25" customHeight="1" x14ac:dyDescent="0.25">
      <c r="A79" s="386" t="s">
        <v>24</v>
      </c>
      <c r="B79" s="387"/>
      <c r="C79" s="340" t="str">
        <f>IF(ISERROR(AH79),"",AH79)</f>
        <v/>
      </c>
      <c r="D79" s="340" t="str">
        <f t="shared" ref="D79:K79" si="95">IF(ISERROR(AI79),"",AI79)</f>
        <v/>
      </c>
      <c r="E79" s="341" t="str">
        <f t="shared" si="95"/>
        <v/>
      </c>
      <c r="F79" s="340" t="str">
        <f t="shared" si="95"/>
        <v/>
      </c>
      <c r="G79" s="339" t="str">
        <f t="shared" si="95"/>
        <v/>
      </c>
      <c r="H79" s="340" t="str">
        <f t="shared" si="95"/>
        <v/>
      </c>
      <c r="I79" s="338" t="str">
        <f t="shared" si="95"/>
        <v/>
      </c>
      <c r="J79" s="343" t="str">
        <f t="shared" si="95"/>
        <v/>
      </c>
      <c r="K79" s="339" t="str">
        <f t="shared" si="95"/>
        <v/>
      </c>
      <c r="L79" s="386" t="s">
        <v>24</v>
      </c>
      <c r="M79" s="387"/>
      <c r="N79" s="338" t="str">
        <f>IF(ISERROR(AQ79),"",AQ79)</f>
        <v/>
      </c>
      <c r="O79" s="339" t="str">
        <f t="shared" ref="O79:V79" si="96">IF(ISERROR(AR79),"",AR79)</f>
        <v/>
      </c>
      <c r="P79" s="339" t="str">
        <f t="shared" si="96"/>
        <v/>
      </c>
      <c r="Q79" s="339" t="str">
        <f t="shared" si="96"/>
        <v/>
      </c>
      <c r="R79" s="340" t="str">
        <f t="shared" si="96"/>
        <v/>
      </c>
      <c r="S79" s="342" t="str">
        <f t="shared" si="96"/>
        <v/>
      </c>
      <c r="T79" s="342" t="str">
        <f t="shared" si="96"/>
        <v/>
      </c>
      <c r="U79" s="339" t="str">
        <f t="shared" si="96"/>
        <v/>
      </c>
      <c r="V79" s="339" t="str">
        <f t="shared" si="96"/>
        <v/>
      </c>
      <c r="W79" s="386" t="s">
        <v>24</v>
      </c>
      <c r="X79" s="387"/>
      <c r="Y79" s="338" t="str">
        <f>IF(ISERROR(AZ79),"",AZ79)</f>
        <v/>
      </c>
      <c r="Z79" s="341" t="str">
        <f t="shared" ref="Z79:AE79" si="97">IF(ISERROR(BA79),"",BA79)</f>
        <v/>
      </c>
      <c r="AA79" s="339" t="str">
        <f t="shared" si="97"/>
        <v/>
      </c>
      <c r="AB79" s="340" t="str">
        <f t="shared" si="97"/>
        <v/>
      </c>
      <c r="AC79" s="343" t="str">
        <f t="shared" si="97"/>
        <v/>
      </c>
      <c r="AD79" s="342" t="str">
        <f t="shared" si="97"/>
        <v/>
      </c>
      <c r="AE79" s="338" t="str">
        <f t="shared" si="97"/>
        <v/>
      </c>
      <c r="AF79" s="340"/>
      <c r="AG79" s="338" t="str">
        <f t="shared" ref="AG79" si="98">IF(ISERROR(BH79),"",BH79)</f>
        <v/>
      </c>
      <c r="AH79" s="292" t="str">
        <f t="shared" ref="AH79:AP79" si="99">IF(AH73="ERROR","ERROR",IF(AH74="ERROR","ERROR",IF(AH75="ERROR","ERROR",IF(AH76="ERROR","ERROR",IF(AH77="ERROR","ERROR",IF(AH78="ERROR","ERROR",IF(AH73="W","W",IF(AH74="W","W",IF(AH75="W","W",IF(AH76="W","W",IF(AH77="W","W",IF(AH78="W","W",IF(ISBLANK(C73),IF(ISBLANK(C74),IF(ISBLANK(C75),IF(ISBLANK(C76),IF(ISBLANK(C77),IF(ISBLANK(C78),"",GEOMEAN(AH73:AH78)),GEOMEAN(AH73:AH78)),GEOMEAN(AH73:AH78)),GEOMEAN(AH73:AH78)),GEOMEAN(AH73:AH78)),GEOMEAN(AH73:AH78))))))))))))))</f>
        <v/>
      </c>
      <c r="AI79" s="293" t="str">
        <f t="shared" si="99"/>
        <v/>
      </c>
      <c r="AJ79" s="293" t="str">
        <f t="shared" si="99"/>
        <v/>
      </c>
      <c r="AK79" s="292" t="str">
        <f t="shared" si="99"/>
        <v/>
      </c>
      <c r="AL79" s="292" t="str">
        <f t="shared" si="99"/>
        <v/>
      </c>
      <c r="AM79" s="293" t="str">
        <f t="shared" si="99"/>
        <v/>
      </c>
      <c r="AN79" s="292" t="str">
        <f t="shared" si="99"/>
        <v/>
      </c>
      <c r="AO79" s="293" t="str">
        <f t="shared" si="99"/>
        <v/>
      </c>
      <c r="AP79" s="294" t="str">
        <f t="shared" si="99"/>
        <v/>
      </c>
      <c r="AQ79" s="295" t="str">
        <f t="shared" ref="AQ79:AY79" si="100">IF(AQ73="ERROR","ERROR",IF(AQ74="ERROR","ERROR",IF(AQ75="ERROR","ERROR",IF(AQ76="ERROR","ERROR",IF(AQ77="ERROR","ERROR",IF(AQ78="ERROR","ERROR",IF(AQ73="W","W",IF(AQ74="W","W",IF(AQ75="W","W",IF(AQ76="W","W",IF(AQ77="W","W",IF(AQ78="W","W",IF(ISBLANK(N73),IF(ISBLANK(N74),IF(ISBLANK(N75),IF(ISBLANK(N76),IF(ISBLANK(N77),IF(ISBLANK(N78),"",GEOMEAN(AQ73:AQ78)),GEOMEAN(AQ73:AQ78)),GEOMEAN(AQ73:AQ78)),GEOMEAN(AQ73:AQ78)),GEOMEAN(AQ73:AQ78)),GEOMEAN(AQ73:AQ78))))))))))))))</f>
        <v/>
      </c>
      <c r="AR79" s="296" t="str">
        <f t="shared" si="100"/>
        <v/>
      </c>
      <c r="AS79" s="293" t="str">
        <f t="shared" si="100"/>
        <v/>
      </c>
      <c r="AT79" s="293" t="str">
        <f t="shared" si="100"/>
        <v/>
      </c>
      <c r="AU79" s="294" t="str">
        <f t="shared" si="100"/>
        <v/>
      </c>
      <c r="AV79" s="294" t="str">
        <f t="shared" si="100"/>
        <v/>
      </c>
      <c r="AW79" s="295" t="str">
        <f t="shared" si="100"/>
        <v/>
      </c>
      <c r="AX79" s="295" t="str">
        <f t="shared" si="100"/>
        <v/>
      </c>
      <c r="AY79" s="292" t="str">
        <f t="shared" si="100"/>
        <v/>
      </c>
      <c r="AZ79" s="294" t="str">
        <f>IF(AZ73="ERROR","ERROR",IF(AZ74="ERROR","ERROR",IF(AZ75="ERROR","ERROR",IF(AZ76="ERROR","ERROR",IF(AZ77="ERROR","ERROR",IF(AZ78="ERROR","ERROR",IF(AZ73="W","W",IF(AZ74="W","W",IF(AZ75="W","W",IF(AZ76="W","W",IF(AZ77="W","W",IF(AZ78="W","W",IF(ISBLANK(Y73),IF(ISBLANK(Y74),IF(ISBLANK(Y75),IF(ISBLANK(Y76),IF(ISBLANK(Y77),IF(ISBLANK(Y78),"",GEOMEAN(AZ73:AZ78)),GEOMEAN(AZ73:AZ78)),GEOMEAN(AZ73:AZ78)),GEOMEAN(AZ73:AZ78)),GEOMEAN(AZ73:AZ78)),GEOMEAN(AZ73:AZ78))))))))))))))</f>
        <v/>
      </c>
      <c r="BA79" s="292" t="str">
        <f>IF(BA73="ERROR","ERROR",IF(BA74="ERROR","ERROR",IF(BA75="ERROR","ERROR",IF(BA76="ERROR","ERROR",IF(BA77="ERROR","ERROR",IF(BA78="ERROR","ERROR",IF(BA73="W","W",IF(BA74="W","W",IF(BA75="W","W",IF(BA76="W","W",IF(BA77="W","W",IF(BA78="W","W",IF(ISBLANK(Z73),IF(ISBLANK(Z74),IF(ISBLANK(Z75),IF(ISBLANK(Z76),IF(ISBLANK(Z77),IF(ISBLANK(Z78),"",GEOMEAN(BA73:BA78)),GEOMEAN(BA73:BA78)),GEOMEAN(BA73:BA78)),GEOMEAN(BA73:BA78)),GEOMEAN(BA73:BA78)),GEOMEAN(BA73:BA78))))))))))))))</f>
        <v/>
      </c>
      <c r="BB79" s="293" t="str">
        <f t="shared" ref="BB79:BH79" si="101">IF(BB73="ERROR","ERROR",IF(BB74="ERROR","ERROR",IF(BB75="ERROR","ERROR",IF(BB76="ERROR","ERROR",IF(BB77="ERROR","ERROR",IF(BB78="ERROR","ERROR",IF(BB73="W","W",IF(BB74="W","W",IF(BB75="W","W",IF(BB76="W","W",IF(BB77="W","W",IF(BB78="W","W",IF(ISBLANK(AA73),IF(ISBLANK(AA74),IF(ISBLANK(AA75),IF(ISBLANK(AA76),IF(ISBLANK(AA77),IF(ISBLANK(AA78),"",GEOMEAN(BB73:BB78)),GEOMEAN(BB73:BB78)),GEOMEAN(BB73:BB78)),GEOMEAN(BB73:BB78)),GEOMEAN(BB73:BB78)),GEOMEAN(BB73:BB78))))))))))))))</f>
        <v/>
      </c>
      <c r="BC79" s="293" t="str">
        <f t="shared" si="101"/>
        <v/>
      </c>
      <c r="BD79" s="294" t="str">
        <f t="shared" si="101"/>
        <v/>
      </c>
      <c r="BE79" s="292" t="str">
        <f t="shared" si="101"/>
        <v/>
      </c>
      <c r="BF79" s="293" t="str">
        <f t="shared" si="101"/>
        <v/>
      </c>
      <c r="BG79" s="293" t="str">
        <f t="shared" si="101"/>
        <v/>
      </c>
      <c r="BH79" s="293" t="str">
        <f t="shared" si="101"/>
        <v/>
      </c>
    </row>
    <row r="80" spans="1:60" s="291" customFormat="1" ht="14.25" customHeight="1" x14ac:dyDescent="0.25">
      <c r="A80" s="125"/>
      <c r="B80" s="126"/>
      <c r="C80" s="349"/>
      <c r="D80" s="349"/>
      <c r="E80" s="349"/>
      <c r="F80" s="349"/>
      <c r="G80" s="349"/>
      <c r="H80" s="349"/>
      <c r="I80" s="349"/>
      <c r="J80" s="349"/>
      <c r="K80" s="349"/>
      <c r="L80" s="289" t="str">
        <f t="shared" ref="L80:L85" si="102">IF($A80="","",$A80)</f>
        <v/>
      </c>
      <c r="M80" s="289" t="str">
        <f t="shared" ref="M80:M85" si="103">IF($B80="","",$B80)</f>
        <v/>
      </c>
      <c r="N80" s="349"/>
      <c r="O80" s="349"/>
      <c r="P80" s="349"/>
      <c r="Q80" s="349"/>
      <c r="R80" s="349"/>
      <c r="S80" s="349"/>
      <c r="T80" s="349"/>
      <c r="U80" s="349"/>
      <c r="V80" s="349"/>
      <c r="W80" s="289" t="str">
        <f t="shared" si="63"/>
        <v/>
      </c>
      <c r="X80" s="289" t="str">
        <f t="shared" si="64"/>
        <v/>
      </c>
      <c r="Y80" s="349"/>
      <c r="Z80" s="349"/>
      <c r="AA80" s="349"/>
      <c r="AB80" s="349"/>
      <c r="AC80" s="349"/>
      <c r="AD80" s="349"/>
      <c r="AE80" s="349"/>
      <c r="AF80" s="349"/>
      <c r="AG80" s="349"/>
      <c r="AH80" s="290" t="str">
        <f t="shared" ref="AH80:AK85" si="104">IF(ISBLANK(C80),"",IF(ISNUMBER(C80),C80,IF(LEFT(C80,2)="NS","",IF(LEFT(C80,3)="ND(",VALUE(MID(C80,4,LEN(C80)-4))/2,IF(LEFT(C80,3)="ND ",VALUE(MID(C80,5,LEN(C80)-5)/2),IF(C80="No Discharge","",IF(C80="W","W","ERROR")))))))</f>
        <v/>
      </c>
      <c r="AI80" s="290" t="str">
        <f t="shared" si="104"/>
        <v/>
      </c>
      <c r="AJ80" s="290" t="str">
        <f t="shared" si="104"/>
        <v/>
      </c>
      <c r="AK80" s="290" t="str">
        <f t="shared" si="104"/>
        <v/>
      </c>
      <c r="AL80" s="269" t="str">
        <f t="shared" ref="AL80:AL85" si="105">IF(ISBLANK(G80),"",IF(ISNUMBER(G80),G80,IF(LEFT(G80,2)="NS","",IF(LEFT(G80,3)="ND(",VALUE(MID(G80,4,LEN(G80)-4))/2,IF(LEFT(G80,3)="ND ",VALUE(MID(G80,5,LEN(G80)-5)/2),IF(G80="No Discharge","",IF(LEFT(G80,1)="&lt;",VALUE(MID(G80,2,LEN(G80)-1)),IF(LEFT(G80,1)="&gt;",VALUE(MID(G80,2,LEN(15)-1)),IF(G80="W","W","ERROR")))))))))</f>
        <v/>
      </c>
      <c r="AM80" s="290" t="str">
        <f t="shared" ref="AM80:AP85" si="106">IF(ISBLANK(H80),"",IF(ISNUMBER(H80),H80,IF(LEFT(H80,2)="NS","",IF(LEFT(H80,3)="ND(",VALUE(MID(H80,4,LEN(H80)-4))/2,IF(LEFT(H80,3)="ND ",VALUE(MID(H80,5,LEN(H80)-5)/2),IF(H80="No Discharge","",IF(H80="W","W","ERROR")))))))</f>
        <v/>
      </c>
      <c r="AN80" s="290" t="str">
        <f t="shared" si="106"/>
        <v/>
      </c>
      <c r="AO80" s="290" t="str">
        <f t="shared" si="106"/>
        <v/>
      </c>
      <c r="AP80" s="290" t="str">
        <f t="shared" si="106"/>
        <v/>
      </c>
      <c r="AQ80" s="290" t="str">
        <f t="shared" ref="AQ80:AY85" si="107">IF(ISBLANK(N80),"",IF(ISNUMBER(N80),N80,IF(LEFT(N80,2)="NS","",IF(LEFT(N80,3)="ND(",VALUE(MID(N80,4,LEN(N80)-4))/2,IF(LEFT(N80,3)="ND ",VALUE(MID(N80,5,LEN(N80)-5)/2),IF(N80="No Discharge","",IF(N80="W","W","ERROR")))))))</f>
        <v/>
      </c>
      <c r="AR80" s="290" t="str">
        <f t="shared" si="107"/>
        <v/>
      </c>
      <c r="AS80" s="290" t="str">
        <f t="shared" si="107"/>
        <v/>
      </c>
      <c r="AT80" s="290" t="str">
        <f t="shared" si="107"/>
        <v/>
      </c>
      <c r="AU80" s="290" t="str">
        <f t="shared" si="107"/>
        <v/>
      </c>
      <c r="AV80" s="290" t="str">
        <f t="shared" si="107"/>
        <v/>
      </c>
      <c r="AW80" s="290" t="str">
        <f t="shared" si="107"/>
        <v/>
      </c>
      <c r="AX80" s="290" t="str">
        <f t="shared" si="107"/>
        <v/>
      </c>
      <c r="AY80" s="290" t="str">
        <f t="shared" si="107"/>
        <v/>
      </c>
      <c r="AZ80" s="290" t="str">
        <f t="shared" ref="AZ80:BH85" si="108">IF(ISBLANK(Y80),"",IF(ISNUMBER(Y80),Y80,IF(LEFT(Y80,2)="NS","",IF(LEFT(Y80,3)="ND(",VALUE(MID(Y80,4,LEN(Y80)-4))/2,IF(LEFT(Y80,3)="ND ",VALUE(MID(Y80,5,LEN(Y80)-5)/2),IF(Y80="No Discharge","",IF(Y80="W","W","ERROR")))))))</f>
        <v/>
      </c>
      <c r="BA80" s="290" t="str">
        <f t="shared" si="108"/>
        <v/>
      </c>
      <c r="BB80" s="290" t="str">
        <f t="shared" si="108"/>
        <v/>
      </c>
      <c r="BC80" s="290" t="str">
        <f t="shared" si="108"/>
        <v/>
      </c>
      <c r="BD80" s="290" t="str">
        <f t="shared" si="108"/>
        <v/>
      </c>
      <c r="BE80" s="290" t="str">
        <f t="shared" si="108"/>
        <v/>
      </c>
      <c r="BF80" s="290" t="str">
        <f t="shared" si="108"/>
        <v/>
      </c>
      <c r="BG80" s="290" t="str">
        <f t="shared" si="108"/>
        <v/>
      </c>
      <c r="BH80" s="290" t="str">
        <f t="shared" si="108"/>
        <v/>
      </c>
    </row>
    <row r="81" spans="1:60" s="291" customFormat="1" ht="14.25" customHeight="1" x14ac:dyDescent="0.25">
      <c r="A81" s="270" t="str">
        <f>IF(B81="","",A$80)</f>
        <v/>
      </c>
      <c r="B81" s="126"/>
      <c r="C81" s="349"/>
      <c r="D81" s="349"/>
      <c r="E81" s="349"/>
      <c r="F81" s="349"/>
      <c r="G81" s="349"/>
      <c r="H81" s="349"/>
      <c r="I81" s="349"/>
      <c r="J81" s="349"/>
      <c r="K81" s="349"/>
      <c r="L81" s="289" t="str">
        <f t="shared" si="102"/>
        <v/>
      </c>
      <c r="M81" s="289" t="str">
        <f t="shared" si="103"/>
        <v/>
      </c>
      <c r="N81" s="349"/>
      <c r="O81" s="349"/>
      <c r="P81" s="349"/>
      <c r="Q81" s="349"/>
      <c r="R81" s="349"/>
      <c r="S81" s="349"/>
      <c r="T81" s="349"/>
      <c r="U81" s="349"/>
      <c r="V81" s="349"/>
      <c r="W81" s="289" t="str">
        <f t="shared" si="63"/>
        <v/>
      </c>
      <c r="X81" s="289" t="str">
        <f t="shared" si="64"/>
        <v/>
      </c>
      <c r="Y81" s="349"/>
      <c r="Z81" s="349"/>
      <c r="AA81" s="349"/>
      <c r="AB81" s="349"/>
      <c r="AC81" s="349"/>
      <c r="AD81" s="349"/>
      <c r="AE81" s="349"/>
      <c r="AF81" s="349"/>
      <c r="AG81" s="349"/>
      <c r="AH81" s="290" t="str">
        <f t="shared" si="104"/>
        <v/>
      </c>
      <c r="AI81" s="290" t="str">
        <f t="shared" si="104"/>
        <v/>
      </c>
      <c r="AJ81" s="290" t="str">
        <f t="shared" si="104"/>
        <v/>
      </c>
      <c r="AK81" s="290" t="str">
        <f t="shared" si="104"/>
        <v/>
      </c>
      <c r="AL81" s="269" t="str">
        <f t="shared" si="105"/>
        <v/>
      </c>
      <c r="AM81" s="290" t="str">
        <f t="shared" si="106"/>
        <v/>
      </c>
      <c r="AN81" s="290" t="str">
        <f t="shared" si="106"/>
        <v/>
      </c>
      <c r="AO81" s="290" t="str">
        <f t="shared" si="106"/>
        <v/>
      </c>
      <c r="AP81" s="290" t="str">
        <f t="shared" si="106"/>
        <v/>
      </c>
      <c r="AQ81" s="290" t="str">
        <f t="shared" si="107"/>
        <v/>
      </c>
      <c r="AR81" s="290" t="str">
        <f t="shared" si="107"/>
        <v/>
      </c>
      <c r="AS81" s="290" t="str">
        <f t="shared" si="107"/>
        <v/>
      </c>
      <c r="AT81" s="290" t="str">
        <f t="shared" si="107"/>
        <v/>
      </c>
      <c r="AU81" s="290" t="str">
        <f t="shared" si="107"/>
        <v/>
      </c>
      <c r="AV81" s="290" t="str">
        <f t="shared" si="107"/>
        <v/>
      </c>
      <c r="AW81" s="290" t="str">
        <f t="shared" si="107"/>
        <v/>
      </c>
      <c r="AX81" s="290" t="str">
        <f t="shared" si="107"/>
        <v/>
      </c>
      <c r="AY81" s="290" t="str">
        <f t="shared" si="107"/>
        <v/>
      </c>
      <c r="AZ81" s="290" t="str">
        <f t="shared" si="108"/>
        <v/>
      </c>
      <c r="BA81" s="290" t="str">
        <f t="shared" si="108"/>
        <v/>
      </c>
      <c r="BB81" s="290" t="str">
        <f t="shared" si="108"/>
        <v/>
      </c>
      <c r="BC81" s="290" t="str">
        <f t="shared" si="108"/>
        <v/>
      </c>
      <c r="BD81" s="290" t="str">
        <f t="shared" si="108"/>
        <v/>
      </c>
      <c r="BE81" s="290" t="str">
        <f t="shared" si="108"/>
        <v/>
      </c>
      <c r="BF81" s="290" t="str">
        <f t="shared" si="108"/>
        <v/>
      </c>
      <c r="BG81" s="290" t="str">
        <f t="shared" si="108"/>
        <v/>
      </c>
      <c r="BH81" s="290" t="str">
        <f t="shared" si="108"/>
        <v/>
      </c>
    </row>
    <row r="82" spans="1:60" s="291" customFormat="1" ht="14.25" customHeight="1" x14ac:dyDescent="0.25">
      <c r="A82" s="270" t="str">
        <f t="shared" ref="A82:A85" si="109">IF(B82="","",A$80)</f>
        <v/>
      </c>
      <c r="B82" s="126"/>
      <c r="C82" s="349"/>
      <c r="D82" s="349"/>
      <c r="E82" s="349"/>
      <c r="F82" s="349"/>
      <c r="G82" s="349"/>
      <c r="H82" s="349"/>
      <c r="I82" s="349"/>
      <c r="J82" s="349"/>
      <c r="K82" s="349"/>
      <c r="L82" s="289" t="str">
        <f t="shared" si="102"/>
        <v/>
      </c>
      <c r="M82" s="289" t="str">
        <f t="shared" si="103"/>
        <v/>
      </c>
      <c r="N82" s="349"/>
      <c r="O82" s="349"/>
      <c r="P82" s="349"/>
      <c r="Q82" s="349"/>
      <c r="R82" s="349"/>
      <c r="S82" s="349"/>
      <c r="T82" s="349"/>
      <c r="U82" s="349"/>
      <c r="V82" s="349"/>
      <c r="W82" s="289" t="str">
        <f t="shared" si="63"/>
        <v/>
      </c>
      <c r="X82" s="289" t="str">
        <f t="shared" si="64"/>
        <v/>
      </c>
      <c r="Y82" s="349"/>
      <c r="Z82" s="349"/>
      <c r="AA82" s="349"/>
      <c r="AB82" s="349"/>
      <c r="AC82" s="349"/>
      <c r="AD82" s="349"/>
      <c r="AE82" s="349"/>
      <c r="AF82" s="349"/>
      <c r="AG82" s="349"/>
      <c r="AH82" s="290" t="str">
        <f t="shared" si="104"/>
        <v/>
      </c>
      <c r="AI82" s="290" t="str">
        <f t="shared" si="104"/>
        <v/>
      </c>
      <c r="AJ82" s="290" t="str">
        <f t="shared" si="104"/>
        <v/>
      </c>
      <c r="AK82" s="290" t="str">
        <f t="shared" si="104"/>
        <v/>
      </c>
      <c r="AL82" s="269" t="str">
        <f t="shared" si="105"/>
        <v/>
      </c>
      <c r="AM82" s="290" t="str">
        <f t="shared" si="106"/>
        <v/>
      </c>
      <c r="AN82" s="290" t="str">
        <f t="shared" si="106"/>
        <v/>
      </c>
      <c r="AO82" s="290" t="str">
        <f t="shared" si="106"/>
        <v/>
      </c>
      <c r="AP82" s="290" t="str">
        <f t="shared" si="106"/>
        <v/>
      </c>
      <c r="AQ82" s="290" t="str">
        <f t="shared" si="107"/>
        <v/>
      </c>
      <c r="AR82" s="290" t="str">
        <f t="shared" si="107"/>
        <v/>
      </c>
      <c r="AS82" s="290" t="str">
        <f t="shared" si="107"/>
        <v/>
      </c>
      <c r="AT82" s="290" t="str">
        <f t="shared" si="107"/>
        <v/>
      </c>
      <c r="AU82" s="290" t="str">
        <f t="shared" si="107"/>
        <v/>
      </c>
      <c r="AV82" s="290" t="str">
        <f t="shared" si="107"/>
        <v/>
      </c>
      <c r="AW82" s="290" t="str">
        <f t="shared" si="107"/>
        <v/>
      </c>
      <c r="AX82" s="290" t="str">
        <f t="shared" si="107"/>
        <v/>
      </c>
      <c r="AY82" s="290" t="str">
        <f t="shared" si="107"/>
        <v/>
      </c>
      <c r="AZ82" s="290" t="str">
        <f t="shared" si="108"/>
        <v/>
      </c>
      <c r="BA82" s="290" t="str">
        <f t="shared" si="108"/>
        <v/>
      </c>
      <c r="BB82" s="290" t="str">
        <f t="shared" si="108"/>
        <v/>
      </c>
      <c r="BC82" s="290" t="str">
        <f t="shared" si="108"/>
        <v/>
      </c>
      <c r="BD82" s="290" t="str">
        <f t="shared" si="108"/>
        <v/>
      </c>
      <c r="BE82" s="290" t="str">
        <f t="shared" si="108"/>
        <v/>
      </c>
      <c r="BF82" s="290" t="str">
        <f t="shared" si="108"/>
        <v/>
      </c>
      <c r="BG82" s="290" t="str">
        <f t="shared" si="108"/>
        <v/>
      </c>
      <c r="BH82" s="290" t="str">
        <f t="shared" si="108"/>
        <v/>
      </c>
    </row>
    <row r="83" spans="1:60" s="291" customFormat="1" ht="14.25" customHeight="1" x14ac:dyDescent="0.25">
      <c r="A83" s="270" t="str">
        <f t="shared" si="109"/>
        <v/>
      </c>
      <c r="B83" s="126"/>
      <c r="C83" s="349"/>
      <c r="D83" s="349"/>
      <c r="E83" s="349"/>
      <c r="F83" s="349"/>
      <c r="G83" s="349"/>
      <c r="H83" s="349"/>
      <c r="I83" s="349"/>
      <c r="J83" s="349"/>
      <c r="K83" s="349"/>
      <c r="L83" s="289" t="str">
        <f t="shared" si="102"/>
        <v/>
      </c>
      <c r="M83" s="289" t="str">
        <f t="shared" si="103"/>
        <v/>
      </c>
      <c r="N83" s="349"/>
      <c r="O83" s="349"/>
      <c r="P83" s="349"/>
      <c r="Q83" s="349"/>
      <c r="R83" s="349"/>
      <c r="S83" s="349"/>
      <c r="T83" s="349"/>
      <c r="U83" s="349"/>
      <c r="V83" s="349"/>
      <c r="W83" s="289" t="str">
        <f t="shared" si="63"/>
        <v/>
      </c>
      <c r="X83" s="289" t="str">
        <f t="shared" si="64"/>
        <v/>
      </c>
      <c r="Y83" s="349"/>
      <c r="Z83" s="349"/>
      <c r="AA83" s="349"/>
      <c r="AB83" s="349"/>
      <c r="AC83" s="349"/>
      <c r="AD83" s="349"/>
      <c r="AE83" s="349"/>
      <c r="AF83" s="349"/>
      <c r="AG83" s="349"/>
      <c r="AH83" s="290" t="str">
        <f t="shared" si="104"/>
        <v/>
      </c>
      <c r="AI83" s="290" t="str">
        <f t="shared" si="104"/>
        <v/>
      </c>
      <c r="AJ83" s="290" t="str">
        <f t="shared" si="104"/>
        <v/>
      </c>
      <c r="AK83" s="290" t="str">
        <f t="shared" si="104"/>
        <v/>
      </c>
      <c r="AL83" s="269" t="str">
        <f t="shared" si="105"/>
        <v/>
      </c>
      <c r="AM83" s="290" t="str">
        <f t="shared" si="106"/>
        <v/>
      </c>
      <c r="AN83" s="290" t="str">
        <f t="shared" si="106"/>
        <v/>
      </c>
      <c r="AO83" s="290" t="str">
        <f t="shared" si="106"/>
        <v/>
      </c>
      <c r="AP83" s="290" t="str">
        <f t="shared" si="106"/>
        <v/>
      </c>
      <c r="AQ83" s="290" t="str">
        <f t="shared" si="107"/>
        <v/>
      </c>
      <c r="AR83" s="290" t="str">
        <f t="shared" si="107"/>
        <v/>
      </c>
      <c r="AS83" s="290" t="str">
        <f t="shared" si="107"/>
        <v/>
      </c>
      <c r="AT83" s="290" t="str">
        <f t="shared" si="107"/>
        <v/>
      </c>
      <c r="AU83" s="290" t="str">
        <f t="shared" si="107"/>
        <v/>
      </c>
      <c r="AV83" s="290" t="str">
        <f t="shared" si="107"/>
        <v/>
      </c>
      <c r="AW83" s="290" t="str">
        <f t="shared" si="107"/>
        <v/>
      </c>
      <c r="AX83" s="290" t="str">
        <f t="shared" si="107"/>
        <v/>
      </c>
      <c r="AY83" s="290" t="str">
        <f t="shared" si="107"/>
        <v/>
      </c>
      <c r="AZ83" s="290" t="str">
        <f t="shared" si="108"/>
        <v/>
      </c>
      <c r="BA83" s="290" t="str">
        <f t="shared" si="108"/>
        <v/>
      </c>
      <c r="BB83" s="290" t="str">
        <f t="shared" si="108"/>
        <v/>
      </c>
      <c r="BC83" s="290" t="str">
        <f t="shared" si="108"/>
        <v/>
      </c>
      <c r="BD83" s="290" t="str">
        <f t="shared" si="108"/>
        <v/>
      </c>
      <c r="BE83" s="290" t="str">
        <f t="shared" si="108"/>
        <v/>
      </c>
      <c r="BF83" s="290" t="str">
        <f t="shared" si="108"/>
        <v/>
      </c>
      <c r="BG83" s="290" t="str">
        <f t="shared" si="108"/>
        <v/>
      </c>
      <c r="BH83" s="290" t="str">
        <f t="shared" si="108"/>
        <v/>
      </c>
    </row>
    <row r="84" spans="1:60" s="291" customFormat="1" ht="14.25" customHeight="1" x14ac:dyDescent="0.25">
      <c r="A84" s="270" t="str">
        <f t="shared" si="109"/>
        <v/>
      </c>
      <c r="B84" s="126"/>
      <c r="C84" s="349"/>
      <c r="D84" s="349"/>
      <c r="E84" s="349"/>
      <c r="F84" s="349"/>
      <c r="G84" s="349"/>
      <c r="H84" s="349"/>
      <c r="I84" s="349"/>
      <c r="J84" s="349"/>
      <c r="K84" s="349"/>
      <c r="L84" s="289" t="str">
        <f t="shared" si="102"/>
        <v/>
      </c>
      <c r="M84" s="289" t="str">
        <f t="shared" si="103"/>
        <v/>
      </c>
      <c r="N84" s="349"/>
      <c r="O84" s="349"/>
      <c r="P84" s="349"/>
      <c r="Q84" s="349"/>
      <c r="R84" s="349"/>
      <c r="S84" s="349"/>
      <c r="T84" s="349"/>
      <c r="U84" s="349"/>
      <c r="V84" s="349"/>
      <c r="W84" s="289" t="str">
        <f t="shared" si="63"/>
        <v/>
      </c>
      <c r="X84" s="289" t="str">
        <f t="shared" si="64"/>
        <v/>
      </c>
      <c r="Y84" s="349"/>
      <c r="Z84" s="349"/>
      <c r="AA84" s="349"/>
      <c r="AB84" s="349"/>
      <c r="AC84" s="349"/>
      <c r="AD84" s="349"/>
      <c r="AE84" s="349"/>
      <c r="AF84" s="349"/>
      <c r="AG84" s="349"/>
      <c r="AH84" s="290" t="str">
        <f t="shared" si="104"/>
        <v/>
      </c>
      <c r="AI84" s="290" t="str">
        <f t="shared" si="104"/>
        <v/>
      </c>
      <c r="AJ84" s="290" t="str">
        <f t="shared" si="104"/>
        <v/>
      </c>
      <c r="AK84" s="290" t="str">
        <f t="shared" si="104"/>
        <v/>
      </c>
      <c r="AL84" s="269" t="str">
        <f t="shared" si="105"/>
        <v/>
      </c>
      <c r="AM84" s="290" t="str">
        <f t="shared" si="106"/>
        <v/>
      </c>
      <c r="AN84" s="290" t="str">
        <f t="shared" si="106"/>
        <v/>
      </c>
      <c r="AO84" s="290" t="str">
        <f t="shared" si="106"/>
        <v/>
      </c>
      <c r="AP84" s="290" t="str">
        <f t="shared" si="106"/>
        <v/>
      </c>
      <c r="AQ84" s="290" t="str">
        <f t="shared" si="107"/>
        <v/>
      </c>
      <c r="AR84" s="290" t="str">
        <f t="shared" si="107"/>
        <v/>
      </c>
      <c r="AS84" s="290" t="str">
        <f t="shared" si="107"/>
        <v/>
      </c>
      <c r="AT84" s="290" t="str">
        <f t="shared" si="107"/>
        <v/>
      </c>
      <c r="AU84" s="290" t="str">
        <f t="shared" si="107"/>
        <v/>
      </c>
      <c r="AV84" s="290" t="str">
        <f t="shared" si="107"/>
        <v/>
      </c>
      <c r="AW84" s="290" t="str">
        <f t="shared" si="107"/>
        <v/>
      </c>
      <c r="AX84" s="290" t="str">
        <f t="shared" si="107"/>
        <v/>
      </c>
      <c r="AY84" s="290" t="str">
        <f t="shared" si="107"/>
        <v/>
      </c>
      <c r="AZ84" s="290" t="str">
        <f t="shared" si="108"/>
        <v/>
      </c>
      <c r="BA84" s="290" t="str">
        <f t="shared" si="108"/>
        <v/>
      </c>
      <c r="BB84" s="290" t="str">
        <f t="shared" si="108"/>
        <v/>
      </c>
      <c r="BC84" s="290" t="str">
        <f t="shared" si="108"/>
        <v/>
      </c>
      <c r="BD84" s="290" t="str">
        <f t="shared" si="108"/>
        <v/>
      </c>
      <c r="BE84" s="290" t="str">
        <f t="shared" si="108"/>
        <v/>
      </c>
      <c r="BF84" s="290" t="str">
        <f t="shared" si="108"/>
        <v/>
      </c>
      <c r="BG84" s="290" t="str">
        <f t="shared" si="108"/>
        <v/>
      </c>
      <c r="BH84" s="290" t="str">
        <f t="shared" si="108"/>
        <v/>
      </c>
    </row>
    <row r="85" spans="1:60" s="291" customFormat="1" ht="14.25" customHeight="1" x14ac:dyDescent="0.25">
      <c r="A85" s="270" t="str">
        <f t="shared" si="109"/>
        <v/>
      </c>
      <c r="B85" s="126"/>
      <c r="C85" s="349"/>
      <c r="D85" s="349"/>
      <c r="E85" s="349"/>
      <c r="F85" s="349"/>
      <c r="G85" s="349"/>
      <c r="H85" s="349"/>
      <c r="I85" s="349"/>
      <c r="J85" s="349"/>
      <c r="K85" s="349"/>
      <c r="L85" s="289" t="str">
        <f t="shared" si="102"/>
        <v/>
      </c>
      <c r="M85" s="289" t="str">
        <f t="shared" si="103"/>
        <v/>
      </c>
      <c r="N85" s="349"/>
      <c r="O85" s="349"/>
      <c r="P85" s="349"/>
      <c r="Q85" s="349"/>
      <c r="R85" s="349"/>
      <c r="S85" s="349"/>
      <c r="T85" s="349"/>
      <c r="U85" s="349"/>
      <c r="V85" s="349"/>
      <c r="W85" s="289" t="str">
        <f t="shared" si="63"/>
        <v/>
      </c>
      <c r="X85" s="289" t="str">
        <f t="shared" si="64"/>
        <v/>
      </c>
      <c r="Y85" s="349"/>
      <c r="Z85" s="349"/>
      <c r="AA85" s="349"/>
      <c r="AB85" s="349"/>
      <c r="AC85" s="349"/>
      <c r="AD85" s="349"/>
      <c r="AE85" s="349"/>
      <c r="AF85" s="349"/>
      <c r="AG85" s="349"/>
      <c r="AH85" s="290" t="str">
        <f t="shared" si="104"/>
        <v/>
      </c>
      <c r="AI85" s="290" t="str">
        <f t="shared" si="104"/>
        <v/>
      </c>
      <c r="AJ85" s="290" t="str">
        <f t="shared" si="104"/>
        <v/>
      </c>
      <c r="AK85" s="290" t="str">
        <f t="shared" si="104"/>
        <v/>
      </c>
      <c r="AL85" s="269" t="str">
        <f t="shared" si="105"/>
        <v/>
      </c>
      <c r="AM85" s="290" t="str">
        <f t="shared" si="106"/>
        <v/>
      </c>
      <c r="AN85" s="290" t="str">
        <f t="shared" si="106"/>
        <v/>
      </c>
      <c r="AO85" s="290" t="str">
        <f t="shared" si="106"/>
        <v/>
      </c>
      <c r="AP85" s="290" t="str">
        <f t="shared" si="106"/>
        <v/>
      </c>
      <c r="AQ85" s="290" t="str">
        <f t="shared" si="107"/>
        <v/>
      </c>
      <c r="AR85" s="290" t="str">
        <f t="shared" si="107"/>
        <v/>
      </c>
      <c r="AS85" s="290" t="str">
        <f t="shared" si="107"/>
        <v/>
      </c>
      <c r="AT85" s="290" t="str">
        <f t="shared" si="107"/>
        <v/>
      </c>
      <c r="AU85" s="290" t="str">
        <f t="shared" si="107"/>
        <v/>
      </c>
      <c r="AV85" s="290" t="str">
        <f t="shared" si="107"/>
        <v/>
      </c>
      <c r="AW85" s="290" t="str">
        <f t="shared" si="107"/>
        <v/>
      </c>
      <c r="AX85" s="290" t="str">
        <f t="shared" si="107"/>
        <v/>
      </c>
      <c r="AY85" s="290" t="str">
        <f t="shared" si="107"/>
        <v/>
      </c>
      <c r="AZ85" s="290" t="str">
        <f t="shared" si="108"/>
        <v/>
      </c>
      <c r="BA85" s="290" t="str">
        <f t="shared" si="108"/>
        <v/>
      </c>
      <c r="BB85" s="290" t="str">
        <f t="shared" si="108"/>
        <v/>
      </c>
      <c r="BC85" s="290" t="str">
        <f t="shared" si="108"/>
        <v/>
      </c>
      <c r="BD85" s="290" t="str">
        <f t="shared" si="108"/>
        <v/>
      </c>
      <c r="BE85" s="290" t="str">
        <f t="shared" si="108"/>
        <v/>
      </c>
      <c r="BF85" s="290" t="str">
        <f t="shared" si="108"/>
        <v/>
      </c>
      <c r="BG85" s="290" t="str">
        <f t="shared" si="108"/>
        <v/>
      </c>
      <c r="BH85" s="290" t="str">
        <f t="shared" si="108"/>
        <v/>
      </c>
    </row>
    <row r="86" spans="1:60" s="44" customFormat="1" ht="14.25" customHeight="1" x14ac:dyDescent="0.25">
      <c r="A86" s="386" t="s">
        <v>24</v>
      </c>
      <c r="B86" s="387"/>
      <c r="C86" s="340" t="str">
        <f>IF(ISERROR(AH86),"",AH86)</f>
        <v/>
      </c>
      <c r="D86" s="340" t="str">
        <f t="shared" ref="D86:K86" si="110">IF(ISERROR(AI86),"",AI86)</f>
        <v/>
      </c>
      <c r="E86" s="341" t="str">
        <f t="shared" si="110"/>
        <v/>
      </c>
      <c r="F86" s="340" t="str">
        <f t="shared" si="110"/>
        <v/>
      </c>
      <c r="G86" s="339" t="str">
        <f t="shared" si="110"/>
        <v/>
      </c>
      <c r="H86" s="340" t="str">
        <f t="shared" si="110"/>
        <v/>
      </c>
      <c r="I86" s="338" t="str">
        <f t="shared" si="110"/>
        <v/>
      </c>
      <c r="J86" s="343" t="str">
        <f t="shared" si="110"/>
        <v/>
      </c>
      <c r="K86" s="339" t="str">
        <f t="shared" si="110"/>
        <v/>
      </c>
      <c r="L86" s="386" t="s">
        <v>24</v>
      </c>
      <c r="M86" s="387"/>
      <c r="N86" s="338" t="str">
        <f>IF(ISERROR(AQ86),"",AQ86)</f>
        <v/>
      </c>
      <c r="O86" s="339" t="str">
        <f t="shared" ref="O86:V86" si="111">IF(ISERROR(AR86),"",AR86)</f>
        <v/>
      </c>
      <c r="P86" s="339" t="str">
        <f t="shared" si="111"/>
        <v/>
      </c>
      <c r="Q86" s="339" t="str">
        <f t="shared" si="111"/>
        <v/>
      </c>
      <c r="R86" s="340" t="str">
        <f t="shared" si="111"/>
        <v/>
      </c>
      <c r="S86" s="342" t="str">
        <f t="shared" si="111"/>
        <v/>
      </c>
      <c r="T86" s="342" t="str">
        <f t="shared" si="111"/>
        <v/>
      </c>
      <c r="U86" s="339" t="str">
        <f t="shared" si="111"/>
        <v/>
      </c>
      <c r="V86" s="339" t="str">
        <f t="shared" si="111"/>
        <v/>
      </c>
      <c r="W86" s="386" t="s">
        <v>24</v>
      </c>
      <c r="X86" s="387"/>
      <c r="Y86" s="338" t="str">
        <f>IF(ISERROR(AZ86),"",AZ86)</f>
        <v/>
      </c>
      <c r="Z86" s="341" t="str">
        <f t="shared" ref="Z86:AE86" si="112">IF(ISERROR(BA86),"",BA86)</f>
        <v/>
      </c>
      <c r="AA86" s="339" t="str">
        <f t="shared" si="112"/>
        <v/>
      </c>
      <c r="AB86" s="340" t="str">
        <f t="shared" si="112"/>
        <v/>
      </c>
      <c r="AC86" s="343" t="str">
        <f t="shared" si="112"/>
        <v/>
      </c>
      <c r="AD86" s="342" t="str">
        <f t="shared" si="112"/>
        <v/>
      </c>
      <c r="AE86" s="338" t="str">
        <f t="shared" si="112"/>
        <v/>
      </c>
      <c r="AF86" s="340"/>
      <c r="AG86" s="338" t="str">
        <f t="shared" ref="AG86" si="113">IF(ISERROR(BH86),"",BH86)</f>
        <v/>
      </c>
      <c r="AH86" s="292" t="str">
        <f t="shared" ref="AH86:AP86" si="114">IF(AH80="ERROR","ERROR",IF(AH81="ERROR","ERROR",IF(AH82="ERROR","ERROR",IF(AH83="ERROR","ERROR",IF(AH84="ERROR","ERROR",IF(AH85="ERROR","ERROR",IF(AH80="W","W",IF(AH81="W","W",IF(AH82="W","W",IF(AH83="W","W",IF(AH84="W","W",IF(AH85="W","W",IF(ISBLANK(C80),IF(ISBLANK(C81),IF(ISBLANK(C82),IF(ISBLANK(C83),IF(ISBLANK(C84),IF(ISBLANK(C85),"",GEOMEAN(AH80:AH85)),GEOMEAN(AH80:AH85)),GEOMEAN(AH80:AH85)),GEOMEAN(AH80:AH85)),GEOMEAN(AH80:AH85)),GEOMEAN(AH80:AH85))))))))))))))</f>
        <v/>
      </c>
      <c r="AI86" s="293" t="str">
        <f t="shared" si="114"/>
        <v/>
      </c>
      <c r="AJ86" s="293" t="str">
        <f t="shared" si="114"/>
        <v/>
      </c>
      <c r="AK86" s="292" t="str">
        <f t="shared" si="114"/>
        <v/>
      </c>
      <c r="AL86" s="292" t="str">
        <f t="shared" si="114"/>
        <v/>
      </c>
      <c r="AM86" s="293" t="str">
        <f t="shared" si="114"/>
        <v/>
      </c>
      <c r="AN86" s="292" t="str">
        <f t="shared" si="114"/>
        <v/>
      </c>
      <c r="AO86" s="293" t="str">
        <f t="shared" si="114"/>
        <v/>
      </c>
      <c r="AP86" s="294" t="str">
        <f t="shared" si="114"/>
        <v/>
      </c>
      <c r="AQ86" s="295" t="str">
        <f t="shared" ref="AQ86:AY86" si="115">IF(AQ80="ERROR","ERROR",IF(AQ81="ERROR","ERROR",IF(AQ82="ERROR","ERROR",IF(AQ83="ERROR","ERROR",IF(AQ84="ERROR","ERROR",IF(AQ85="ERROR","ERROR",IF(AQ80="W","W",IF(AQ81="W","W",IF(AQ82="W","W",IF(AQ83="W","W",IF(AQ84="W","W",IF(AQ85="W","W",IF(ISBLANK(N80),IF(ISBLANK(N81),IF(ISBLANK(N82),IF(ISBLANK(N83),IF(ISBLANK(N84),IF(ISBLANK(N85),"",GEOMEAN(AQ80:AQ85)),GEOMEAN(AQ80:AQ85)),GEOMEAN(AQ80:AQ85)),GEOMEAN(AQ80:AQ85)),GEOMEAN(AQ80:AQ85)),GEOMEAN(AQ80:AQ85))))))))))))))</f>
        <v/>
      </c>
      <c r="AR86" s="296" t="str">
        <f t="shared" si="115"/>
        <v/>
      </c>
      <c r="AS86" s="293" t="str">
        <f t="shared" si="115"/>
        <v/>
      </c>
      <c r="AT86" s="293" t="str">
        <f t="shared" si="115"/>
        <v/>
      </c>
      <c r="AU86" s="294" t="str">
        <f t="shared" si="115"/>
        <v/>
      </c>
      <c r="AV86" s="294" t="str">
        <f t="shared" si="115"/>
        <v/>
      </c>
      <c r="AW86" s="295" t="str">
        <f t="shared" si="115"/>
        <v/>
      </c>
      <c r="AX86" s="295" t="str">
        <f t="shared" si="115"/>
        <v/>
      </c>
      <c r="AY86" s="292" t="str">
        <f t="shared" si="115"/>
        <v/>
      </c>
      <c r="AZ86" s="294" t="str">
        <f>IF(AZ80="ERROR","ERROR",IF(AZ81="ERROR","ERROR",IF(AZ82="ERROR","ERROR",IF(AZ83="ERROR","ERROR",IF(AZ84="ERROR","ERROR",IF(AZ85="ERROR","ERROR",IF(AZ80="W","W",IF(AZ81="W","W",IF(AZ82="W","W",IF(AZ83="W","W",IF(AZ84="W","W",IF(AZ85="W","W",IF(ISBLANK(Y80),IF(ISBLANK(Y81),IF(ISBLANK(Y82),IF(ISBLANK(Y83),IF(ISBLANK(Y84),IF(ISBLANK(Y85),"",GEOMEAN(AZ80:AZ85)),GEOMEAN(AZ80:AZ85)),GEOMEAN(AZ80:AZ85)),GEOMEAN(AZ80:AZ85)),GEOMEAN(AZ80:AZ85)),GEOMEAN(AZ80:AZ85))))))))))))))</f>
        <v/>
      </c>
      <c r="BA86" s="292" t="str">
        <f>IF(BA80="ERROR","ERROR",IF(BA81="ERROR","ERROR",IF(BA82="ERROR","ERROR",IF(BA83="ERROR","ERROR",IF(BA84="ERROR","ERROR",IF(BA85="ERROR","ERROR",IF(BA80="W","W",IF(BA81="W","W",IF(BA82="W","W",IF(BA83="W","W",IF(BA84="W","W",IF(BA85="W","W",IF(ISBLANK(Z80),IF(ISBLANK(Z81),IF(ISBLANK(Z82),IF(ISBLANK(Z83),IF(ISBLANK(Z84),IF(ISBLANK(Z85),"",GEOMEAN(BA80:BA85)),GEOMEAN(BA80:BA85)),GEOMEAN(BA80:BA85)),GEOMEAN(BA80:BA85)),GEOMEAN(BA80:BA85)),GEOMEAN(BA80:BA85))))))))))))))</f>
        <v/>
      </c>
      <c r="BB86" s="293" t="str">
        <f t="shared" ref="BB86:BH86" si="116">IF(BB80="ERROR","ERROR",IF(BB81="ERROR","ERROR",IF(BB82="ERROR","ERROR",IF(BB83="ERROR","ERROR",IF(BB84="ERROR","ERROR",IF(BB85="ERROR","ERROR",IF(BB80="W","W",IF(BB81="W","W",IF(BB82="W","W",IF(BB83="W","W",IF(BB84="W","W",IF(BB85="W","W",IF(ISBLANK(AA80),IF(ISBLANK(AA81),IF(ISBLANK(AA82),IF(ISBLANK(AA83),IF(ISBLANK(AA84),IF(ISBLANK(AA85),"",GEOMEAN(BB80:BB85)),GEOMEAN(BB80:BB85)),GEOMEAN(BB80:BB85)),GEOMEAN(BB80:BB85)),GEOMEAN(BB80:BB85)),GEOMEAN(BB80:BB85))))))))))))))</f>
        <v/>
      </c>
      <c r="BC86" s="293" t="str">
        <f t="shared" si="116"/>
        <v/>
      </c>
      <c r="BD86" s="294" t="str">
        <f t="shared" si="116"/>
        <v/>
      </c>
      <c r="BE86" s="292" t="str">
        <f t="shared" si="116"/>
        <v/>
      </c>
      <c r="BF86" s="293" t="str">
        <f t="shared" si="116"/>
        <v/>
      </c>
      <c r="BG86" s="293" t="str">
        <f t="shared" si="116"/>
        <v/>
      </c>
      <c r="BH86" s="293" t="str">
        <f t="shared" si="116"/>
        <v/>
      </c>
    </row>
    <row r="87" spans="1:60" ht="4.2" customHeight="1" x14ac:dyDescent="0.25">
      <c r="A87" s="27"/>
      <c r="B87" s="28"/>
      <c r="C87" s="223"/>
      <c r="D87" s="223"/>
      <c r="E87" s="224"/>
      <c r="F87" s="223"/>
      <c r="G87" s="225"/>
      <c r="H87" s="225"/>
      <c r="I87" s="226"/>
      <c r="J87" s="227"/>
      <c r="K87" s="228"/>
      <c r="L87" s="30"/>
      <c r="N87" s="33"/>
      <c r="O87" s="279"/>
      <c r="P87" s="279"/>
      <c r="Q87" s="279"/>
      <c r="R87" s="280"/>
      <c r="S87" s="297"/>
      <c r="T87" s="297"/>
      <c r="V87" s="229"/>
      <c r="W87" s="30"/>
      <c r="Y87" s="33"/>
      <c r="Z87" s="278"/>
      <c r="AA87" s="279"/>
      <c r="AD87" s="230"/>
      <c r="AE87" s="226"/>
      <c r="AF87" s="280"/>
      <c r="AG87" s="32"/>
      <c r="AH87" s="121">
        <v>1.4</v>
      </c>
      <c r="AI87" s="121">
        <v>0.754</v>
      </c>
      <c r="AJ87" s="121">
        <v>0.68400000000000005</v>
      </c>
      <c r="AK87" s="121">
        <v>120.4</v>
      </c>
      <c r="AL87" s="121">
        <v>30.4</v>
      </c>
      <c r="AM87" s="121">
        <v>2.1440000000000001</v>
      </c>
      <c r="AN87" s="121">
        <v>2.4</v>
      </c>
      <c r="AO87" s="121">
        <v>0.34399999999999997</v>
      </c>
      <c r="AP87" s="130">
        <v>1.4E-3</v>
      </c>
      <c r="AQ87" s="121">
        <v>1.4400000000000001E-3</v>
      </c>
      <c r="AR87" s="121">
        <v>0.54</v>
      </c>
      <c r="AS87" s="121">
        <v>0.64400000000000002</v>
      </c>
      <c r="AT87" s="121">
        <v>0.13400000000000001</v>
      </c>
      <c r="AU87" s="121">
        <v>2.24E-2</v>
      </c>
      <c r="AV87" s="121">
        <v>5.4000000000000003E-3</v>
      </c>
      <c r="AW87" s="121">
        <v>5.4000000000000001E-4</v>
      </c>
      <c r="AX87" s="121"/>
      <c r="AY87" s="130">
        <v>50.4</v>
      </c>
      <c r="AZ87" s="121">
        <v>6.4399999999999999E-2</v>
      </c>
      <c r="BA87" s="121">
        <v>1.04</v>
      </c>
      <c r="BB87" s="121"/>
      <c r="BC87" s="121"/>
      <c r="BD87" s="121">
        <v>5.4000000000000003E-3</v>
      </c>
      <c r="BE87" s="121">
        <v>1.04</v>
      </c>
      <c r="BF87" s="121">
        <v>0.754</v>
      </c>
    </row>
    <row r="88" spans="1:60" s="44" customFormat="1" ht="25.8" customHeight="1" x14ac:dyDescent="0.25">
      <c r="A88" s="390" t="s">
        <v>59</v>
      </c>
      <c r="B88" s="391"/>
      <c r="C88" s="300">
        <f t="shared" ref="C88:K88" si="117">C44</f>
        <v>1.1000000000000001</v>
      </c>
      <c r="D88" s="300">
        <f t="shared" si="117"/>
        <v>2.14</v>
      </c>
      <c r="E88" s="301">
        <f t="shared" si="117"/>
        <v>9</v>
      </c>
      <c r="F88" s="300">
        <f t="shared" si="117"/>
        <v>0.34</v>
      </c>
      <c r="G88" s="302">
        <f t="shared" si="117"/>
        <v>6.9000000000000006E-2</v>
      </c>
      <c r="H88" s="302">
        <f t="shared" si="117"/>
        <v>0.13</v>
      </c>
      <c r="I88" s="304">
        <f t="shared" si="117"/>
        <v>30</v>
      </c>
      <c r="J88" s="305" t="str">
        <f t="shared" si="117"/>
        <v>see table 10</v>
      </c>
      <c r="K88" s="302">
        <f t="shared" si="117"/>
        <v>0.04</v>
      </c>
      <c r="L88" s="390" t="s">
        <v>59</v>
      </c>
      <c r="M88" s="391"/>
      <c r="N88" s="304">
        <f t="shared" ref="N88:V88" si="118">N44</f>
        <v>120</v>
      </c>
      <c r="O88" s="302">
        <f t="shared" si="118"/>
        <v>2.5000000000000001E-2</v>
      </c>
      <c r="P88" s="302">
        <f t="shared" si="118"/>
        <v>2.1999999999999999E-2</v>
      </c>
      <c r="Q88" s="306">
        <f t="shared" si="118"/>
        <v>1E-3</v>
      </c>
      <c r="R88" s="300">
        <f t="shared" si="118"/>
        <v>1.1000000000000001</v>
      </c>
      <c r="S88" s="307">
        <f t="shared" si="118"/>
        <v>2.3999999999999998E-3</v>
      </c>
      <c r="T88" s="307">
        <f t="shared" si="118"/>
        <v>2.0999999999999999E-3</v>
      </c>
      <c r="U88" s="312" t="str">
        <f t="shared" si="118"/>
        <v>see table 10</v>
      </c>
      <c r="V88" s="302">
        <f t="shared" si="118"/>
        <v>7.3999999999999996E-2</v>
      </c>
      <c r="W88" s="390" t="s">
        <v>59</v>
      </c>
      <c r="X88" s="391"/>
      <c r="Y88" s="304">
        <f t="shared" ref="Y88:AG88" si="119">Y44</f>
        <v>10</v>
      </c>
      <c r="Z88" s="301">
        <f t="shared" si="119"/>
        <v>2</v>
      </c>
      <c r="AA88" s="306">
        <f t="shared" si="119"/>
        <v>1.2999999999999999E-2</v>
      </c>
      <c r="AB88" s="310">
        <f t="shared" si="119"/>
        <v>0.28999999999999998</v>
      </c>
      <c r="AC88" s="313" t="str">
        <f t="shared" si="119"/>
        <v>see table 10</v>
      </c>
      <c r="AD88" s="307">
        <f t="shared" si="119"/>
        <v>1.9E-3</v>
      </c>
      <c r="AE88" s="304">
        <f t="shared" si="119"/>
        <v>50</v>
      </c>
      <c r="AF88" s="231">
        <f t="shared" si="119"/>
        <v>0.46</v>
      </c>
      <c r="AG88" s="211">
        <f t="shared" si="119"/>
        <v>406</v>
      </c>
      <c r="AI88" s="132"/>
      <c r="AJ88" s="132"/>
      <c r="AK88" s="132"/>
      <c r="AL88" s="132"/>
      <c r="AM88" s="133"/>
      <c r="AN88" s="133"/>
      <c r="AO88" s="133"/>
    </row>
  </sheetData>
  <sheetProtection algorithmName="SHA-512" hashValue="LQjRlSNOa7Z55kbGPX45FEitp5KmqR7fFUq96wYXwoMHqu0B5EcjHX4WihWd6WTYyytOdDfnChAMFmRTqN3KJQ==" saltValue="LNx5Ts2xGij/7+G6jaMjcQ==" spinCount="100000" sheet="1" objects="1" scenarios="1"/>
  <customSheetViews>
    <customSheetView guid="{96F3EFDF-C799-4268-81F2-C5F9107F78E1}" showPageBreaks="1" printArea="1" hiddenColumns="1" view="pageLayout">
      <colBreaks count="1" manualBreakCount="1">
        <brk id="33" max="45" man="1"/>
      </colBreaks>
      <pageMargins left="0.25" right="0.25" top="0.4" bottom="0.4" header="0.3" footer="0.05"/>
      <pageSetup pageOrder="overThenDown" orientation="portrait" r:id="rId1"/>
      <headerFooter>
        <oddFooter>&amp;C&amp;"Arial,Regular"&amp;9&amp;A; Page &amp;P&amp;R&amp;"Arial,Regular"&amp;9Rev.11/1/2018</oddFooter>
      </headerFooter>
    </customSheetView>
    <customSheetView guid="{B71DBFDC-BBDC-43A2-A2F9-768366D0F7D3}" showPageBreaks="1" printArea="1" hiddenColumns="1" view="pageLayout">
      <colBreaks count="1" manualBreakCount="1">
        <brk id="33" max="45" man="1"/>
      </colBreaks>
      <pageMargins left="0.25" right="0.25" top="0.4" bottom="0.4" header="0.3" footer="0.05"/>
      <pageSetup pageOrder="overThenDown" orientation="portrait" r:id="rId2"/>
      <headerFooter>
        <oddFooter>&amp;C&amp;"Arial,Regular"&amp;9&amp;A; Page &amp;P&amp;R&amp;"Arial,Regular"&amp;9Rev.11/1/2018</oddFooter>
      </headerFooter>
    </customSheetView>
  </customSheetViews>
  <mergeCells count="72">
    <mergeCell ref="X2:Z3"/>
    <mergeCell ref="T2:V3"/>
    <mergeCell ref="AE2:AG3"/>
    <mergeCell ref="A42:B42"/>
    <mergeCell ref="X13:X14"/>
    <mergeCell ref="L42:M42"/>
    <mergeCell ref="W42:X42"/>
    <mergeCell ref="B2:D3"/>
    <mergeCell ref="M2:O3"/>
    <mergeCell ref="I2:K3"/>
    <mergeCell ref="L21:M21"/>
    <mergeCell ref="L28:M28"/>
    <mergeCell ref="L35:M35"/>
    <mergeCell ref="A11:K11"/>
    <mergeCell ref="A12:K12"/>
    <mergeCell ref="W21:X21"/>
    <mergeCell ref="W13:W14"/>
    <mergeCell ref="L11:V11"/>
    <mergeCell ref="A10:K10"/>
    <mergeCell ref="L10:V10"/>
    <mergeCell ref="W10:AG10"/>
    <mergeCell ref="A13:A14"/>
    <mergeCell ref="B13:B14"/>
    <mergeCell ref="W11:AG11"/>
    <mergeCell ref="W12:AG12"/>
    <mergeCell ref="L13:L14"/>
    <mergeCell ref="M13:M14"/>
    <mergeCell ref="A21:B21"/>
    <mergeCell ref="A28:B28"/>
    <mergeCell ref="A35:B35"/>
    <mergeCell ref="W56:AG56"/>
    <mergeCell ref="B46:D47"/>
    <mergeCell ref="I46:K47"/>
    <mergeCell ref="M46:O47"/>
    <mergeCell ref="T46:V47"/>
    <mergeCell ref="X46:Z47"/>
    <mergeCell ref="AE46:AG47"/>
    <mergeCell ref="W54:AG54"/>
    <mergeCell ref="L54:V54"/>
    <mergeCell ref="A54:K54"/>
    <mergeCell ref="A44:B44"/>
    <mergeCell ref="W28:X28"/>
    <mergeCell ref="W35:X35"/>
    <mergeCell ref="W86:X86"/>
    <mergeCell ref="W44:X44"/>
    <mergeCell ref="L65:M65"/>
    <mergeCell ref="W65:X65"/>
    <mergeCell ref="L72:M72"/>
    <mergeCell ref="W72:X72"/>
    <mergeCell ref="L79:M79"/>
    <mergeCell ref="W79:X79"/>
    <mergeCell ref="L57:L58"/>
    <mergeCell ref="M57:M58"/>
    <mergeCell ref="W57:W58"/>
    <mergeCell ref="X57:X58"/>
    <mergeCell ref="L44:M44"/>
    <mergeCell ref="W88:X88"/>
    <mergeCell ref="L88:M88"/>
    <mergeCell ref="A88:B88"/>
    <mergeCell ref="L12:V12"/>
    <mergeCell ref="A65:B65"/>
    <mergeCell ref="A72:B72"/>
    <mergeCell ref="A79:B79"/>
    <mergeCell ref="A86:B86"/>
    <mergeCell ref="A57:A58"/>
    <mergeCell ref="B57:B58"/>
    <mergeCell ref="A55:K55"/>
    <mergeCell ref="L55:V55"/>
    <mergeCell ref="W55:AG55"/>
    <mergeCell ref="A56:K56"/>
    <mergeCell ref="L56:V56"/>
    <mergeCell ref="L86:M86"/>
  </mergeCells>
  <conditionalFormatting sqref="AC43">
    <cfRule type="expression" dxfId="198" priority="276">
      <formula>ROUND(AC43,4)&gt;AC$44</formula>
    </cfRule>
  </conditionalFormatting>
  <conditionalFormatting sqref="C42">
    <cfRule type="cellIs" dxfId="197" priority="227" operator="greaterThan">
      <formula>C$44</formula>
    </cfRule>
  </conditionalFormatting>
  <conditionalFormatting sqref="C28">
    <cfRule type="cellIs" dxfId="196" priority="225" operator="greaterThan">
      <formula>$C$44</formula>
    </cfRule>
  </conditionalFormatting>
  <conditionalFormatting sqref="H35">
    <cfRule type="cellIs" dxfId="195" priority="215" operator="greaterThan">
      <formula>$C$44</formula>
    </cfRule>
  </conditionalFormatting>
  <conditionalFormatting sqref="D42">
    <cfRule type="cellIs" dxfId="194" priority="212" operator="greaterThan">
      <formula>D44</formula>
    </cfRule>
  </conditionalFormatting>
  <conditionalFormatting sqref="D35">
    <cfRule type="cellIs" dxfId="193" priority="211" operator="greaterThan">
      <formula>D44</formula>
    </cfRule>
  </conditionalFormatting>
  <conditionalFormatting sqref="D28">
    <cfRule type="cellIs" dxfId="192" priority="210" operator="greaterThan">
      <formula>D44</formula>
    </cfRule>
  </conditionalFormatting>
  <conditionalFormatting sqref="D21">
    <cfRule type="cellIs" dxfId="191" priority="209" operator="greaterThan">
      <formula>D44</formula>
    </cfRule>
  </conditionalFormatting>
  <conditionalFormatting sqref="F42">
    <cfRule type="cellIs" dxfId="190" priority="208" operator="greaterThan">
      <formula>F44</formula>
    </cfRule>
  </conditionalFormatting>
  <conditionalFormatting sqref="F35">
    <cfRule type="cellIs" dxfId="189" priority="207" operator="greaterThan">
      <formula>F44</formula>
    </cfRule>
  </conditionalFormatting>
  <conditionalFormatting sqref="F28">
    <cfRule type="cellIs" dxfId="188" priority="206" operator="greaterThan">
      <formula>F44</formula>
    </cfRule>
  </conditionalFormatting>
  <conditionalFormatting sqref="F21">
    <cfRule type="cellIs" dxfId="187" priority="205" operator="greaterThan">
      <formula>F44</formula>
    </cfRule>
  </conditionalFormatting>
  <conditionalFormatting sqref="H42">
    <cfRule type="cellIs" dxfId="186" priority="204" operator="greaterThan">
      <formula>$H$44</formula>
    </cfRule>
  </conditionalFormatting>
  <conditionalFormatting sqref="AF42">
    <cfRule type="cellIs" dxfId="185" priority="201" operator="greaterThan">
      <formula>AF44</formula>
    </cfRule>
  </conditionalFormatting>
  <conditionalFormatting sqref="AF35">
    <cfRule type="cellIs" dxfId="184" priority="200" operator="greaterThan">
      <formula>AF44</formula>
    </cfRule>
  </conditionalFormatting>
  <conditionalFormatting sqref="AF28">
    <cfRule type="cellIs" dxfId="183" priority="199" operator="greaterThan">
      <formula>AF44</formula>
    </cfRule>
  </conditionalFormatting>
  <conditionalFormatting sqref="AF21">
    <cfRule type="cellIs" dxfId="182" priority="198" operator="greaterThan">
      <formula>AF44</formula>
    </cfRule>
  </conditionalFormatting>
  <conditionalFormatting sqref="E42">
    <cfRule type="cellIs" dxfId="181" priority="197" operator="greaterThan">
      <formula>$E$44</formula>
    </cfRule>
  </conditionalFormatting>
  <conditionalFormatting sqref="Z42">
    <cfRule type="cellIs" dxfId="180" priority="194" operator="greaterThan">
      <formula>Z44</formula>
    </cfRule>
  </conditionalFormatting>
  <conditionalFormatting sqref="Z35">
    <cfRule type="cellIs" dxfId="179" priority="193" operator="greaterThan">
      <formula>Z44</formula>
    </cfRule>
  </conditionalFormatting>
  <conditionalFormatting sqref="Z28">
    <cfRule type="cellIs" dxfId="178" priority="192" operator="greaterThan">
      <formula>Z44</formula>
    </cfRule>
  </conditionalFormatting>
  <conditionalFormatting sqref="Z21">
    <cfRule type="cellIs" dxfId="177" priority="191" operator="greaterThan">
      <formula>Z44</formula>
    </cfRule>
  </conditionalFormatting>
  <conditionalFormatting sqref="G42">
    <cfRule type="cellIs" dxfId="176" priority="136" operator="greaterThan">
      <formula>$G$44</formula>
    </cfRule>
  </conditionalFormatting>
  <conditionalFormatting sqref="O42">
    <cfRule type="cellIs" dxfId="175" priority="182" operator="greaterThan">
      <formula>O44</formula>
    </cfRule>
  </conditionalFormatting>
  <conditionalFormatting sqref="O35">
    <cfRule type="cellIs" dxfId="174" priority="181" operator="greaterThan">
      <formula>O44</formula>
    </cfRule>
  </conditionalFormatting>
  <conditionalFormatting sqref="O28">
    <cfRule type="cellIs" dxfId="173" priority="180" operator="greaterThan">
      <formula>O44</formula>
    </cfRule>
  </conditionalFormatting>
  <conditionalFormatting sqref="O21">
    <cfRule type="cellIs" dxfId="172" priority="179" operator="greaterThan">
      <formula>O44</formula>
    </cfRule>
  </conditionalFormatting>
  <conditionalFormatting sqref="P42">
    <cfRule type="cellIs" dxfId="171" priority="178" operator="greaterThan">
      <formula>P44</formula>
    </cfRule>
  </conditionalFormatting>
  <conditionalFormatting sqref="P35">
    <cfRule type="cellIs" dxfId="170" priority="177" operator="greaterThan">
      <formula>P44</formula>
    </cfRule>
  </conditionalFormatting>
  <conditionalFormatting sqref="P28">
    <cfRule type="cellIs" dxfId="169" priority="176" operator="greaterThan">
      <formula>P44</formula>
    </cfRule>
  </conditionalFormatting>
  <conditionalFormatting sqref="P21">
    <cfRule type="cellIs" dxfId="168" priority="175" operator="greaterThan">
      <formula>P44</formula>
    </cfRule>
  </conditionalFormatting>
  <conditionalFormatting sqref="Q42">
    <cfRule type="cellIs" dxfId="167" priority="174" operator="greaterThan">
      <formula>Q44</formula>
    </cfRule>
  </conditionalFormatting>
  <conditionalFormatting sqref="Q35">
    <cfRule type="cellIs" dxfId="166" priority="173" operator="greaterThan">
      <formula>Q44</formula>
    </cfRule>
  </conditionalFormatting>
  <conditionalFormatting sqref="Q28">
    <cfRule type="cellIs" dxfId="165" priority="172" operator="greaterThan">
      <formula>Q44</formula>
    </cfRule>
  </conditionalFormatting>
  <conditionalFormatting sqref="Q21">
    <cfRule type="cellIs" dxfId="164" priority="171" operator="greaterThan">
      <formula>Q44</formula>
    </cfRule>
  </conditionalFormatting>
  <conditionalFormatting sqref="V42">
    <cfRule type="cellIs" dxfId="163" priority="104" operator="greaterThan">
      <formula>$V$44</formula>
    </cfRule>
  </conditionalFormatting>
  <conditionalFormatting sqref="AA42">
    <cfRule type="cellIs" dxfId="162" priority="166" operator="greaterThan">
      <formula>AA44</formula>
    </cfRule>
  </conditionalFormatting>
  <conditionalFormatting sqref="AA35">
    <cfRule type="cellIs" dxfId="161" priority="165" operator="greaterThan">
      <formula>AA44</formula>
    </cfRule>
  </conditionalFormatting>
  <conditionalFormatting sqref="AA28">
    <cfRule type="cellIs" dxfId="160" priority="164" operator="greaterThan">
      <formula>AA44</formula>
    </cfRule>
  </conditionalFormatting>
  <conditionalFormatting sqref="AA21">
    <cfRule type="cellIs" dxfId="159" priority="163" operator="greaterThan">
      <formula>AA44</formula>
    </cfRule>
  </conditionalFormatting>
  <conditionalFormatting sqref="I42">
    <cfRule type="cellIs" dxfId="158" priority="162" operator="greaterThan">
      <formula>$I$44</formula>
    </cfRule>
  </conditionalFormatting>
  <conditionalFormatting sqref="I35">
    <cfRule type="cellIs" dxfId="157" priority="161" operator="greaterThan">
      <formula>I44</formula>
    </cfRule>
  </conditionalFormatting>
  <conditionalFormatting sqref="I28">
    <cfRule type="cellIs" dxfId="156" priority="160" operator="greaterThan">
      <formula>I44</formula>
    </cfRule>
  </conditionalFormatting>
  <conditionalFormatting sqref="I21">
    <cfRule type="cellIs" dxfId="155" priority="159" operator="greaterThan">
      <formula>I44</formula>
    </cfRule>
  </conditionalFormatting>
  <conditionalFormatting sqref="N42">
    <cfRule type="cellIs" dxfId="154" priority="158" operator="greaterThan">
      <formula>N44</formula>
    </cfRule>
  </conditionalFormatting>
  <conditionalFormatting sqref="N35">
    <cfRule type="cellIs" dxfId="153" priority="157" operator="greaterThan">
      <formula>N44</formula>
    </cfRule>
  </conditionalFormatting>
  <conditionalFormatting sqref="N28">
    <cfRule type="cellIs" dxfId="152" priority="156" operator="greaterThan">
      <formula>N44</formula>
    </cfRule>
  </conditionalFormatting>
  <conditionalFormatting sqref="N21">
    <cfRule type="cellIs" dxfId="151" priority="155" operator="greaterThan">
      <formula>N44</formula>
    </cfRule>
  </conditionalFormatting>
  <conditionalFormatting sqref="Y42">
    <cfRule type="cellIs" dxfId="150" priority="154" operator="greaterThan">
      <formula>Y44</formula>
    </cfRule>
  </conditionalFormatting>
  <conditionalFormatting sqref="Y35">
    <cfRule type="cellIs" dxfId="149" priority="153" operator="greaterThan">
      <formula>Y44</formula>
    </cfRule>
  </conditionalFormatting>
  <conditionalFormatting sqref="Y28">
    <cfRule type="cellIs" dxfId="148" priority="152" operator="greaterThan">
      <formula>Y44</formula>
    </cfRule>
  </conditionalFormatting>
  <conditionalFormatting sqref="Y21">
    <cfRule type="cellIs" dxfId="147" priority="151" operator="greaterThan">
      <formula>Y44</formula>
    </cfRule>
  </conditionalFormatting>
  <conditionalFormatting sqref="AE42">
    <cfRule type="cellIs" dxfId="146" priority="150" operator="greaterThan">
      <formula>AE44</formula>
    </cfRule>
  </conditionalFormatting>
  <conditionalFormatting sqref="AG42">
    <cfRule type="cellIs" dxfId="145" priority="146" operator="greaterThan">
      <formula>AG44</formula>
    </cfRule>
  </conditionalFormatting>
  <conditionalFormatting sqref="AG35">
    <cfRule type="cellIs" dxfId="144" priority="142" operator="greaterThan">
      <formula>AG44</formula>
    </cfRule>
  </conditionalFormatting>
  <conditionalFormatting sqref="AE35">
    <cfRule type="cellIs" dxfId="143" priority="139" operator="greaterThan">
      <formula>AE44</formula>
    </cfRule>
  </conditionalFormatting>
  <conditionalFormatting sqref="AE28">
    <cfRule type="cellIs" dxfId="142" priority="138" operator="greaterThan">
      <formula>AE44</formula>
    </cfRule>
  </conditionalFormatting>
  <conditionalFormatting sqref="AE21">
    <cfRule type="cellIs" dxfId="141" priority="137" operator="greaterThan">
      <formula>AE44</formula>
    </cfRule>
  </conditionalFormatting>
  <conditionalFormatting sqref="G35">
    <cfRule type="cellIs" dxfId="140" priority="134" operator="greaterThan">
      <formula>$G$44</formula>
    </cfRule>
  </conditionalFormatting>
  <conditionalFormatting sqref="G28">
    <cfRule type="cellIs" dxfId="139" priority="132" operator="greaterThan">
      <formula>$G$44</formula>
    </cfRule>
    <cfRule type="cellIs" dxfId="138" priority="133" stopIfTrue="1" operator="greaterThan">
      <formula>G30</formula>
    </cfRule>
  </conditionalFormatting>
  <conditionalFormatting sqref="G21">
    <cfRule type="cellIs" dxfId="137" priority="130" operator="greaterThan">
      <formula>$G$44</formula>
    </cfRule>
  </conditionalFormatting>
  <conditionalFormatting sqref="K42">
    <cfRule type="cellIs" dxfId="136" priority="128" operator="greaterThan">
      <formula>$K$44</formula>
    </cfRule>
  </conditionalFormatting>
  <conditionalFormatting sqref="K35">
    <cfRule type="cellIs" dxfId="135" priority="126" operator="greaterThan">
      <formula>K44</formula>
    </cfRule>
  </conditionalFormatting>
  <conditionalFormatting sqref="C35">
    <cfRule type="cellIs" dxfId="134" priority="125" operator="greaterThan">
      <formula>C$44</formula>
    </cfRule>
  </conditionalFormatting>
  <conditionalFormatting sqref="C21">
    <cfRule type="cellIs" dxfId="133" priority="124" operator="greaterThan">
      <formula>$C$44</formula>
    </cfRule>
  </conditionalFormatting>
  <conditionalFormatting sqref="E35">
    <cfRule type="cellIs" dxfId="132" priority="123" operator="greaterThan">
      <formula>$E$44</formula>
    </cfRule>
  </conditionalFormatting>
  <conditionalFormatting sqref="E28">
    <cfRule type="cellIs" dxfId="131" priority="122" operator="greaterThan">
      <formula>$E$44</formula>
    </cfRule>
  </conditionalFormatting>
  <conditionalFormatting sqref="E21">
    <cfRule type="cellIs" dxfId="130" priority="121" operator="greaterThan">
      <formula>$E$44</formula>
    </cfRule>
  </conditionalFormatting>
  <conditionalFormatting sqref="H28">
    <cfRule type="cellIs" dxfId="129" priority="120" operator="greaterThan">
      <formula>$H$44</formula>
    </cfRule>
  </conditionalFormatting>
  <conditionalFormatting sqref="H21">
    <cfRule type="cellIs" dxfId="128" priority="119" operator="greaterThan">
      <formula>$H$44</formula>
    </cfRule>
  </conditionalFormatting>
  <conditionalFormatting sqref="K28">
    <cfRule type="cellIs" dxfId="127" priority="118" operator="greaterThan">
      <formula>$K$44</formula>
    </cfRule>
  </conditionalFormatting>
  <conditionalFormatting sqref="K21">
    <cfRule type="cellIs" dxfId="126" priority="117" operator="greaterThan">
      <formula>$K$44</formula>
    </cfRule>
  </conditionalFormatting>
  <conditionalFormatting sqref="R42">
    <cfRule type="cellIs" dxfId="125" priority="116" operator="greaterThan">
      <formula>$R$44</formula>
    </cfRule>
  </conditionalFormatting>
  <conditionalFormatting sqref="R35">
    <cfRule type="cellIs" dxfId="124" priority="115" operator="greaterThan">
      <formula>$R$44</formula>
    </cfRule>
  </conditionalFormatting>
  <conditionalFormatting sqref="R28">
    <cfRule type="cellIs" dxfId="123" priority="114" operator="greaterThan">
      <formula>$R$44</formula>
    </cfRule>
  </conditionalFormatting>
  <conditionalFormatting sqref="R21">
    <cfRule type="cellIs" dxfId="122" priority="113" operator="greaterThan">
      <formula>$R$44</formula>
    </cfRule>
  </conditionalFormatting>
  <conditionalFormatting sqref="S42">
    <cfRule type="cellIs" dxfId="121" priority="112" operator="greaterThan">
      <formula>$S$44</formula>
    </cfRule>
  </conditionalFormatting>
  <conditionalFormatting sqref="S35">
    <cfRule type="cellIs" dxfId="120" priority="111" operator="greaterThan">
      <formula>$S$44</formula>
    </cfRule>
  </conditionalFormatting>
  <conditionalFormatting sqref="S28">
    <cfRule type="cellIs" dxfId="119" priority="110" operator="greaterThan">
      <formula>$S$44</formula>
    </cfRule>
  </conditionalFormatting>
  <conditionalFormatting sqref="S21">
    <cfRule type="cellIs" dxfId="118" priority="109" operator="greaterThan">
      <formula>$S$44</formula>
    </cfRule>
  </conditionalFormatting>
  <conditionalFormatting sqref="T42">
    <cfRule type="cellIs" dxfId="117" priority="108" operator="greaterThan">
      <formula>$T$44</formula>
    </cfRule>
  </conditionalFormatting>
  <conditionalFormatting sqref="T35">
    <cfRule type="cellIs" dxfId="116" priority="107" operator="greaterThan">
      <formula>$T$44</formula>
    </cfRule>
  </conditionalFormatting>
  <conditionalFormatting sqref="T28">
    <cfRule type="cellIs" dxfId="115" priority="106" operator="greaterThan">
      <formula>$T$44</formula>
    </cfRule>
  </conditionalFormatting>
  <conditionalFormatting sqref="T21">
    <cfRule type="cellIs" dxfId="114" priority="105" operator="greaterThan">
      <formula>$T$44</formula>
    </cfRule>
  </conditionalFormatting>
  <conditionalFormatting sqref="V35">
    <cfRule type="cellIs" dxfId="113" priority="103" operator="greaterThan">
      <formula>$V$44</formula>
    </cfRule>
  </conditionalFormatting>
  <conditionalFormatting sqref="V28">
    <cfRule type="cellIs" dxfId="112" priority="102" operator="greaterThan">
      <formula>$V$44</formula>
    </cfRule>
  </conditionalFormatting>
  <conditionalFormatting sqref="V21">
    <cfRule type="cellIs" dxfId="111" priority="101" operator="greaterThan">
      <formula>$V$44</formula>
    </cfRule>
  </conditionalFormatting>
  <conditionalFormatting sqref="AB42">
    <cfRule type="cellIs" dxfId="110" priority="100" operator="greaterThan">
      <formula>$AB$44</formula>
    </cfRule>
  </conditionalFormatting>
  <conditionalFormatting sqref="AB35">
    <cfRule type="cellIs" dxfId="109" priority="99" operator="greaterThan">
      <formula>$AB$44</formula>
    </cfRule>
  </conditionalFormatting>
  <conditionalFormatting sqref="AB28">
    <cfRule type="cellIs" dxfId="108" priority="98" operator="greaterThan">
      <formula>$AB$44</formula>
    </cfRule>
  </conditionalFormatting>
  <conditionalFormatting sqref="AB21">
    <cfRule type="cellIs" dxfId="107" priority="96" operator="greaterThan">
      <formula>$AB$44</formula>
    </cfRule>
  </conditionalFormatting>
  <conditionalFormatting sqref="AG28">
    <cfRule type="cellIs" dxfId="106" priority="95" operator="greaterThan">
      <formula>AG44</formula>
    </cfRule>
  </conditionalFormatting>
  <conditionalFormatting sqref="AG21">
    <cfRule type="cellIs" dxfId="105" priority="94" operator="greaterThan">
      <formula>AG44</formula>
    </cfRule>
  </conditionalFormatting>
  <conditionalFormatting sqref="AF86">
    <cfRule type="cellIs" dxfId="104" priority="93" operator="greaterThan">
      <formula>AF88</formula>
    </cfRule>
  </conditionalFormatting>
  <conditionalFormatting sqref="AF79">
    <cfRule type="cellIs" dxfId="103" priority="92" operator="greaterThan">
      <formula>AF88</formula>
    </cfRule>
  </conditionalFormatting>
  <conditionalFormatting sqref="AF72">
    <cfRule type="cellIs" dxfId="102" priority="91" operator="greaterThan">
      <formula>AF88</formula>
    </cfRule>
  </conditionalFormatting>
  <conditionalFormatting sqref="AF65">
    <cfRule type="cellIs" dxfId="101" priority="90" operator="greaterThan">
      <formula>AF88</formula>
    </cfRule>
  </conditionalFormatting>
  <conditionalFormatting sqref="Z86">
    <cfRule type="cellIs" dxfId="100" priority="89" operator="greaterThan">
      <formula>Z88</formula>
    </cfRule>
  </conditionalFormatting>
  <conditionalFormatting sqref="Z79">
    <cfRule type="cellIs" dxfId="99" priority="88" operator="greaterThan">
      <formula>Z88</formula>
    </cfRule>
  </conditionalFormatting>
  <conditionalFormatting sqref="Z72">
    <cfRule type="cellIs" dxfId="98" priority="87" operator="greaterThan">
      <formula>Z88</formula>
    </cfRule>
  </conditionalFormatting>
  <conditionalFormatting sqref="Z65">
    <cfRule type="cellIs" dxfId="97" priority="86" operator="greaterThan">
      <formula>Z88</formula>
    </cfRule>
  </conditionalFormatting>
  <conditionalFormatting sqref="AA86">
    <cfRule type="cellIs" dxfId="96" priority="85" operator="greaterThan">
      <formula>AA88</formula>
    </cfRule>
  </conditionalFormatting>
  <conditionalFormatting sqref="AA79">
    <cfRule type="cellIs" dxfId="95" priority="84" operator="greaterThan">
      <formula>AA88</formula>
    </cfRule>
  </conditionalFormatting>
  <conditionalFormatting sqref="AA72">
    <cfRule type="cellIs" dxfId="94" priority="83" operator="greaterThan">
      <formula>AA88</formula>
    </cfRule>
  </conditionalFormatting>
  <conditionalFormatting sqref="AA65">
    <cfRule type="cellIs" dxfId="93" priority="82" operator="greaterThan">
      <formula>AA88</formula>
    </cfRule>
  </conditionalFormatting>
  <conditionalFormatting sqref="Y86">
    <cfRule type="cellIs" dxfId="92" priority="81" operator="greaterThan">
      <formula>Y88</formula>
    </cfRule>
  </conditionalFormatting>
  <conditionalFormatting sqref="Y79">
    <cfRule type="cellIs" dxfId="91" priority="80" operator="greaterThan">
      <formula>Y88</formula>
    </cfRule>
  </conditionalFormatting>
  <conditionalFormatting sqref="Y72">
    <cfRule type="cellIs" dxfId="90" priority="79" operator="greaterThan">
      <formula>Y88</formula>
    </cfRule>
  </conditionalFormatting>
  <conditionalFormatting sqref="Y65">
    <cfRule type="cellIs" dxfId="89" priority="78" operator="greaterThan">
      <formula>Y88</formula>
    </cfRule>
  </conditionalFormatting>
  <conditionalFormatting sqref="AE86">
    <cfRule type="cellIs" dxfId="88" priority="77" operator="greaterThan">
      <formula>AE88</formula>
    </cfRule>
  </conditionalFormatting>
  <conditionalFormatting sqref="AG86">
    <cfRule type="cellIs" dxfId="87" priority="76" operator="greaterThan">
      <formula>AG88</formula>
    </cfRule>
  </conditionalFormatting>
  <conditionalFormatting sqref="AG79">
    <cfRule type="cellIs" dxfId="86" priority="75" operator="greaterThan">
      <formula>AG88</formula>
    </cfRule>
  </conditionalFormatting>
  <conditionalFormatting sqref="AE79">
    <cfRule type="cellIs" dxfId="85" priority="74" operator="greaterThan">
      <formula>AE88</formula>
    </cfRule>
  </conditionalFormatting>
  <conditionalFormatting sqref="AE72">
    <cfRule type="cellIs" dxfId="84" priority="73" operator="greaterThan">
      <formula>AE88</formula>
    </cfRule>
  </conditionalFormatting>
  <conditionalFormatting sqref="AE65">
    <cfRule type="cellIs" dxfId="83" priority="72" operator="greaterThan">
      <formula>AE88</formula>
    </cfRule>
  </conditionalFormatting>
  <conditionalFormatting sqref="AB86">
    <cfRule type="cellIs" dxfId="82" priority="71" operator="greaterThan">
      <formula>$AB$44</formula>
    </cfRule>
  </conditionalFormatting>
  <conditionalFormatting sqref="AB79">
    <cfRule type="cellIs" dxfId="81" priority="70" operator="greaterThan">
      <formula>$AB$44</formula>
    </cfRule>
  </conditionalFormatting>
  <conditionalFormatting sqref="AB72">
    <cfRule type="cellIs" dxfId="80" priority="69" operator="greaterThan">
      <formula>$AB$44</formula>
    </cfRule>
  </conditionalFormatting>
  <conditionalFormatting sqref="AB65">
    <cfRule type="cellIs" dxfId="79" priority="68" operator="greaterThan">
      <formula>$AB$44</formula>
    </cfRule>
  </conditionalFormatting>
  <conditionalFormatting sqref="AG72">
    <cfRule type="cellIs" dxfId="78" priority="67" operator="greaterThan">
      <formula>AG88</formula>
    </cfRule>
  </conditionalFormatting>
  <conditionalFormatting sqref="AG65">
    <cfRule type="cellIs" dxfId="77" priority="66" operator="greaterThan">
      <formula>AG88</formula>
    </cfRule>
  </conditionalFormatting>
  <conditionalFormatting sqref="O86">
    <cfRule type="cellIs" dxfId="76" priority="65" operator="greaterThan">
      <formula>O88</formula>
    </cfRule>
  </conditionalFormatting>
  <conditionalFormatting sqref="O79">
    <cfRule type="cellIs" dxfId="75" priority="64" operator="greaterThan">
      <formula>O88</formula>
    </cfRule>
  </conditionalFormatting>
  <conditionalFormatting sqref="O72">
    <cfRule type="cellIs" dxfId="74" priority="63" operator="greaterThan">
      <formula>O88</formula>
    </cfRule>
  </conditionalFormatting>
  <conditionalFormatting sqref="O65">
    <cfRule type="cellIs" dxfId="73" priority="62" operator="greaterThan">
      <formula>O88</formula>
    </cfRule>
  </conditionalFormatting>
  <conditionalFormatting sqref="P86">
    <cfRule type="cellIs" dxfId="72" priority="61" operator="greaterThan">
      <formula>P88</formula>
    </cfRule>
  </conditionalFormatting>
  <conditionalFormatting sqref="P79">
    <cfRule type="cellIs" dxfId="71" priority="60" operator="greaterThan">
      <formula>P88</formula>
    </cfRule>
  </conditionalFormatting>
  <conditionalFormatting sqref="P72">
    <cfRule type="cellIs" dxfId="70" priority="59" operator="greaterThan">
      <formula>P88</formula>
    </cfRule>
  </conditionalFormatting>
  <conditionalFormatting sqref="P65">
    <cfRule type="cellIs" dxfId="69" priority="58" operator="greaterThan">
      <formula>P88</formula>
    </cfRule>
  </conditionalFormatting>
  <conditionalFormatting sqref="Q86">
    <cfRule type="cellIs" dxfId="68" priority="57" operator="greaterThan">
      <formula>Q88</formula>
    </cfRule>
  </conditionalFormatting>
  <conditionalFormatting sqref="Q79">
    <cfRule type="cellIs" dxfId="67" priority="56" operator="greaterThan">
      <formula>Q88</formula>
    </cfRule>
  </conditionalFormatting>
  <conditionalFormatting sqref="Q72">
    <cfRule type="cellIs" dxfId="66" priority="55" operator="greaterThan">
      <formula>Q88</formula>
    </cfRule>
  </conditionalFormatting>
  <conditionalFormatting sqref="Q65">
    <cfRule type="cellIs" dxfId="65" priority="54" operator="greaterThan">
      <formula>Q88</formula>
    </cfRule>
  </conditionalFormatting>
  <conditionalFormatting sqref="V86">
    <cfRule type="cellIs" dxfId="64" priority="37" operator="greaterThan">
      <formula>$V$44</formula>
    </cfRule>
  </conditionalFormatting>
  <conditionalFormatting sqref="N86">
    <cfRule type="cellIs" dxfId="63" priority="53" operator="greaterThan">
      <formula>N88</formula>
    </cfRule>
  </conditionalFormatting>
  <conditionalFormatting sqref="N79">
    <cfRule type="cellIs" dxfId="62" priority="52" operator="greaterThan">
      <formula>N88</formula>
    </cfRule>
  </conditionalFormatting>
  <conditionalFormatting sqref="N72">
    <cfRule type="cellIs" dxfId="61" priority="51" operator="greaterThan">
      <formula>N88</formula>
    </cfRule>
  </conditionalFormatting>
  <conditionalFormatting sqref="N65">
    <cfRule type="cellIs" dxfId="60" priority="50" operator="greaterThan">
      <formula>N88</formula>
    </cfRule>
  </conditionalFormatting>
  <conditionalFormatting sqref="R86">
    <cfRule type="cellIs" dxfId="59" priority="49" operator="greaterThan">
      <formula>$R$44</formula>
    </cfRule>
  </conditionalFormatting>
  <conditionalFormatting sqref="R79">
    <cfRule type="cellIs" dxfId="58" priority="48" operator="greaterThan">
      <formula>$R$44</formula>
    </cfRule>
  </conditionalFormatting>
  <conditionalFormatting sqref="R72">
    <cfRule type="cellIs" dxfId="57" priority="47" operator="greaterThan">
      <formula>$R$44</formula>
    </cfRule>
  </conditionalFormatting>
  <conditionalFormatting sqref="R65">
    <cfRule type="cellIs" dxfId="56" priority="46" operator="greaterThan">
      <formula>$R$44</formula>
    </cfRule>
  </conditionalFormatting>
  <conditionalFormatting sqref="S86">
    <cfRule type="cellIs" dxfId="55" priority="45" operator="greaterThan">
      <formula>$S$44</formula>
    </cfRule>
  </conditionalFormatting>
  <conditionalFormatting sqref="S79">
    <cfRule type="cellIs" dxfId="54" priority="44" operator="greaterThan">
      <formula>$S$44</formula>
    </cfRule>
  </conditionalFormatting>
  <conditionalFormatting sqref="S72">
    <cfRule type="cellIs" dxfId="53" priority="43" operator="greaterThan">
      <formula>$S$44</formula>
    </cfRule>
  </conditionalFormatting>
  <conditionalFormatting sqref="S65">
    <cfRule type="cellIs" dxfId="52" priority="42" operator="greaterThan">
      <formula>$S$44</formula>
    </cfRule>
  </conditionalFormatting>
  <conditionalFormatting sqref="T86">
    <cfRule type="cellIs" dxfId="51" priority="41" operator="greaterThan">
      <formula>$T$44</formula>
    </cfRule>
  </conditionalFormatting>
  <conditionalFormatting sqref="T79">
    <cfRule type="cellIs" dxfId="50" priority="40" operator="greaterThan">
      <formula>$T$44</formula>
    </cfRule>
  </conditionalFormatting>
  <conditionalFormatting sqref="T72">
    <cfRule type="cellIs" dxfId="49" priority="39" operator="greaterThan">
      <formula>$T$44</formula>
    </cfRule>
  </conditionalFormatting>
  <conditionalFormatting sqref="T65">
    <cfRule type="cellIs" dxfId="48" priority="38" operator="greaterThan">
      <formula>$T$44</formula>
    </cfRule>
  </conditionalFormatting>
  <conditionalFormatting sqref="V79">
    <cfRule type="cellIs" dxfId="47" priority="36" operator="greaterThan">
      <formula>$V$44</formula>
    </cfRule>
  </conditionalFormatting>
  <conditionalFormatting sqref="V72">
    <cfRule type="cellIs" dxfId="46" priority="35" operator="greaterThan">
      <formula>$V$44</formula>
    </cfRule>
  </conditionalFormatting>
  <conditionalFormatting sqref="V65">
    <cfRule type="cellIs" dxfId="45" priority="34" operator="greaterThan">
      <formula>$V$44</formula>
    </cfRule>
  </conditionalFormatting>
  <conditionalFormatting sqref="C86">
    <cfRule type="cellIs" dxfId="44" priority="33" operator="greaterThan">
      <formula>C$44</formula>
    </cfRule>
  </conditionalFormatting>
  <conditionalFormatting sqref="C72">
    <cfRule type="cellIs" dxfId="43" priority="32" operator="greaterThan">
      <formula>$C$44</formula>
    </cfRule>
  </conditionalFormatting>
  <conditionalFormatting sqref="H79">
    <cfRule type="cellIs" dxfId="42" priority="31" operator="greaterThan">
      <formula>$C$44</formula>
    </cfRule>
  </conditionalFormatting>
  <conditionalFormatting sqref="D86">
    <cfRule type="cellIs" dxfId="41" priority="30" operator="greaterThan">
      <formula>D88</formula>
    </cfRule>
  </conditionalFormatting>
  <conditionalFormatting sqref="D79">
    <cfRule type="cellIs" dxfId="40" priority="29" operator="greaterThan">
      <formula>D88</formula>
    </cfRule>
  </conditionalFormatting>
  <conditionalFormatting sqref="D72">
    <cfRule type="cellIs" dxfId="39" priority="28" operator="greaterThan">
      <formula>D88</formula>
    </cfRule>
  </conditionalFormatting>
  <conditionalFormatting sqref="D65">
    <cfRule type="cellIs" dxfId="38" priority="27" operator="greaterThan">
      <formula>D88</formula>
    </cfRule>
  </conditionalFormatting>
  <conditionalFormatting sqref="F86">
    <cfRule type="cellIs" dxfId="37" priority="26" operator="greaterThan">
      <formula>F88</formula>
    </cfRule>
  </conditionalFormatting>
  <conditionalFormatting sqref="F79">
    <cfRule type="cellIs" dxfId="36" priority="25" operator="greaterThan">
      <formula>F88</formula>
    </cfRule>
  </conditionalFormatting>
  <conditionalFormatting sqref="F72">
    <cfRule type="cellIs" dxfId="35" priority="24" operator="greaterThan">
      <formula>F88</formula>
    </cfRule>
  </conditionalFormatting>
  <conditionalFormatting sqref="F65">
    <cfRule type="cellIs" dxfId="34" priority="23" operator="greaterThan">
      <formula>F88</formula>
    </cfRule>
  </conditionalFormatting>
  <conditionalFormatting sqref="H86">
    <cfRule type="cellIs" dxfId="33" priority="22" operator="greaterThan">
      <formula>$H$44</formula>
    </cfRule>
  </conditionalFormatting>
  <conditionalFormatting sqref="E86">
    <cfRule type="cellIs" dxfId="32" priority="21" operator="greaterThan">
      <formula>$E$44</formula>
    </cfRule>
  </conditionalFormatting>
  <conditionalFormatting sqref="G86">
    <cfRule type="cellIs" dxfId="31" priority="16" operator="greaterThan">
      <formula>$G$44</formula>
    </cfRule>
  </conditionalFormatting>
  <conditionalFormatting sqref="I86">
    <cfRule type="cellIs" dxfId="30" priority="20" operator="greaterThan">
      <formula>$I$44</formula>
    </cfRule>
  </conditionalFormatting>
  <conditionalFormatting sqref="I79">
    <cfRule type="cellIs" dxfId="29" priority="19" operator="greaterThan">
      <formula>I88</formula>
    </cfRule>
  </conditionalFormatting>
  <conditionalFormatting sqref="I72">
    <cfRule type="cellIs" dxfId="28" priority="18" operator="greaterThan">
      <formula>I88</formula>
    </cfRule>
  </conditionalFormatting>
  <conditionalFormatting sqref="I65">
    <cfRule type="cellIs" dxfId="27" priority="17" operator="greaterThan">
      <formula>I88</formula>
    </cfRule>
  </conditionalFormatting>
  <conditionalFormatting sqref="G79">
    <cfRule type="cellIs" dxfId="26" priority="15" operator="greaterThan">
      <formula>$G$44</formula>
    </cfRule>
  </conditionalFormatting>
  <conditionalFormatting sqref="G72">
    <cfRule type="cellIs" dxfId="25" priority="13" operator="greaterThan">
      <formula>$G$44</formula>
    </cfRule>
    <cfRule type="cellIs" dxfId="24" priority="14" stopIfTrue="1" operator="greaterThan">
      <formula>G74</formula>
    </cfRule>
  </conditionalFormatting>
  <conditionalFormatting sqref="G65">
    <cfRule type="cellIs" dxfId="23" priority="12" operator="greaterThan">
      <formula>$G$44</formula>
    </cfRule>
  </conditionalFormatting>
  <conditionalFormatting sqref="K86">
    <cfRule type="cellIs" dxfId="22" priority="11" operator="greaterThan">
      <formula>$K$44</formula>
    </cfRule>
  </conditionalFormatting>
  <conditionalFormatting sqref="K79">
    <cfRule type="cellIs" dxfId="21" priority="10" operator="greaterThan">
      <formula>K88</formula>
    </cfRule>
  </conditionalFormatting>
  <conditionalFormatting sqref="C79">
    <cfRule type="cellIs" dxfId="20" priority="9" operator="greaterThan">
      <formula>C$44</formula>
    </cfRule>
  </conditionalFormatting>
  <conditionalFormatting sqref="C65">
    <cfRule type="cellIs" dxfId="19" priority="8" operator="greaterThan">
      <formula>$C$44</formula>
    </cfRule>
  </conditionalFormatting>
  <conditionalFormatting sqref="E79">
    <cfRule type="cellIs" dxfId="18" priority="7" operator="greaterThan">
      <formula>$E$44</formula>
    </cfRule>
  </conditionalFormatting>
  <conditionalFormatting sqref="E72">
    <cfRule type="cellIs" dxfId="17" priority="6" operator="greaterThan">
      <formula>$E$44</formula>
    </cfRule>
  </conditionalFormatting>
  <conditionalFormatting sqref="E65">
    <cfRule type="cellIs" dxfId="16" priority="5" operator="greaterThan">
      <formula>$E$44</formula>
    </cfRule>
  </conditionalFormatting>
  <conditionalFormatting sqref="H72">
    <cfRule type="cellIs" dxfId="15" priority="4" operator="greaterThan">
      <formula>$H$44</formula>
    </cfRule>
  </conditionalFormatting>
  <conditionalFormatting sqref="H65">
    <cfRule type="cellIs" dxfId="14" priority="3" operator="greaterThan">
      <formula>$H$44</formula>
    </cfRule>
  </conditionalFormatting>
  <conditionalFormatting sqref="K72">
    <cfRule type="cellIs" dxfId="13" priority="2" operator="greaterThan">
      <formula>$K$44</formula>
    </cfRule>
  </conditionalFormatting>
  <conditionalFormatting sqref="K65">
    <cfRule type="cellIs" dxfId="12" priority="1" operator="greaterThan">
      <formula>$K$44</formula>
    </cfRule>
  </conditionalFormatting>
  <pageMargins left="0.25" right="0.25" top="0.4" bottom="0.4" header="0.3" footer="0.05"/>
  <pageSetup pageOrder="overThenDown" orientation="portrait" r:id="rId3"/>
  <headerFooter>
    <oddFooter>&amp;C&amp;"Arial,Regular"&amp;9&amp;A; Page &amp;P&amp;R&amp;"Arial,Regular"&amp;9Rev. 2022</oddFooter>
  </headerFooter>
  <colBreaks count="1" manualBreakCount="1">
    <brk id="33" max="45" man="1"/>
  </col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W82"/>
  <sheetViews>
    <sheetView showWhiteSpace="0" view="pageLayout" zoomScale="98" zoomScaleNormal="100" zoomScalePageLayoutView="98" workbookViewId="0">
      <selection activeCell="A14" sqref="A14"/>
    </sheetView>
  </sheetViews>
  <sheetFormatPr defaultColWidth="9.109375" defaultRowHeight="13.8" x14ac:dyDescent="0.25"/>
  <cols>
    <col min="1" max="1" width="8" style="134" customWidth="1"/>
    <col min="2" max="2" width="9.33203125" style="16" customWidth="1"/>
    <col min="3" max="3" width="6.6640625" style="16" customWidth="1"/>
    <col min="4" max="5" width="8.6640625" style="16" customWidth="1"/>
    <col min="6" max="6" width="9.5546875" style="16" customWidth="1"/>
    <col min="7" max="7" width="8.33203125" style="16" customWidth="1"/>
    <col min="8" max="10" width="8.6640625" style="16" customWidth="1"/>
    <col min="11" max="12" width="8.109375" style="16" customWidth="1"/>
    <col min="13" max="16384" width="9.109375" style="16"/>
  </cols>
  <sheetData>
    <row r="1" spans="1:23" ht="27" customHeight="1" x14ac:dyDescent="0.25">
      <c r="B1" s="71" t="s">
        <v>52</v>
      </c>
      <c r="I1" s="71"/>
      <c r="J1" s="71"/>
      <c r="K1" s="71"/>
      <c r="L1" s="191" t="s">
        <v>9</v>
      </c>
      <c r="N1" s="18"/>
    </row>
    <row r="2" spans="1:23" ht="11.25" customHeight="1" x14ac:dyDescent="0.25">
      <c r="B2" s="362" t="s">
        <v>8</v>
      </c>
      <c r="C2" s="362"/>
      <c r="D2" s="362"/>
      <c r="I2" s="355" t="s">
        <v>30</v>
      </c>
      <c r="J2" s="355"/>
      <c r="K2" s="355"/>
      <c r="L2" s="355"/>
      <c r="N2" s="60"/>
      <c r="Q2" s="7"/>
      <c r="T2" s="7"/>
      <c r="W2" s="7"/>
    </row>
    <row r="3" spans="1:23" ht="13.5" customHeight="1" x14ac:dyDescent="0.25">
      <c r="B3" s="362"/>
      <c r="C3" s="362"/>
      <c r="D3" s="362"/>
      <c r="I3" s="355"/>
      <c r="J3" s="355"/>
      <c r="K3" s="355"/>
      <c r="L3" s="355"/>
      <c r="M3" s="19"/>
      <c r="N3" s="60"/>
      <c r="Q3" s="61"/>
      <c r="T3" s="61"/>
      <c r="W3" s="61"/>
    </row>
    <row r="4" spans="1:23" x14ac:dyDescent="0.25">
      <c r="B4" s="47" t="str">
        <f>Instructions!C4</f>
        <v>Updated 1/6/2022</v>
      </c>
      <c r="G4" s="170" t="s">
        <v>82</v>
      </c>
      <c r="H4" s="170"/>
      <c r="I4" s="114"/>
      <c r="J4" s="114"/>
      <c r="K4" s="114"/>
      <c r="L4" s="115"/>
      <c r="M4" s="21"/>
      <c r="N4" s="21"/>
      <c r="Q4" s="8"/>
      <c r="T4" s="8"/>
      <c r="W4" s="9"/>
    </row>
    <row r="5" spans="1:23" x14ac:dyDescent="0.25">
      <c r="G5" s="171" t="str">
        <f>"Legal Name: " &amp;[1]General!C$12</f>
        <v xml:space="preserve">Legal Name: </v>
      </c>
      <c r="H5" s="171"/>
      <c r="I5" s="264"/>
      <c r="J5" s="264"/>
      <c r="K5" s="264"/>
      <c r="L5" s="116"/>
      <c r="N5" s="22"/>
      <c r="T5" s="8"/>
      <c r="W5" s="9"/>
    </row>
    <row r="6" spans="1:23" x14ac:dyDescent="0.25">
      <c r="G6" s="172" t="str">
        <f>"DEQ File No: "&amp;[1]General!J$12</f>
        <v>DEQ File No: DEQ File No:</v>
      </c>
      <c r="H6" s="172"/>
      <c r="I6" s="117"/>
      <c r="J6" s="117"/>
      <c r="K6" s="117"/>
      <c r="L6" s="118"/>
      <c r="N6" s="23"/>
      <c r="Q6" s="4"/>
      <c r="T6" s="4"/>
      <c r="W6" s="7"/>
    </row>
    <row r="7" spans="1:23" ht="6" customHeight="1" x14ac:dyDescent="0.25">
      <c r="P7" s="5"/>
      <c r="S7" s="5"/>
      <c r="V7" s="5"/>
    </row>
    <row r="8" spans="1:23" ht="15" customHeight="1" x14ac:dyDescent="0.25">
      <c r="A8" s="197" t="str">
        <f>[1]General!$B$9</f>
        <v xml:space="preserve">Instructions: </v>
      </c>
      <c r="B8" s="198"/>
      <c r="C8" s="198"/>
      <c r="D8" s="198"/>
      <c r="E8" s="198"/>
      <c r="F8" s="198"/>
      <c r="G8" s="198"/>
      <c r="H8" s="198"/>
      <c r="I8" s="198"/>
      <c r="J8" s="198"/>
      <c r="K8" s="198"/>
      <c r="L8" s="199"/>
      <c r="M8" s="266"/>
      <c r="P8" s="5"/>
      <c r="S8" s="5"/>
      <c r="V8" s="6"/>
    </row>
    <row r="9" spans="1:23" ht="85.8" customHeight="1" x14ac:dyDescent="0.25">
      <c r="A9" s="385" t="str">
        <f>[1]General!$B$10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9" s="364"/>
      <c r="C9" s="364"/>
      <c r="D9" s="364"/>
      <c r="E9" s="364"/>
      <c r="F9" s="364"/>
      <c r="G9" s="364"/>
      <c r="H9" s="364"/>
      <c r="I9" s="364"/>
      <c r="J9" s="364"/>
      <c r="K9" s="364"/>
      <c r="L9" s="411"/>
      <c r="M9" s="266"/>
    </row>
    <row r="10" spans="1:23" ht="15" customHeight="1" x14ac:dyDescent="0.25">
      <c r="A10" s="446" t="s">
        <v>92</v>
      </c>
      <c r="B10" s="447"/>
      <c r="C10" s="447"/>
      <c r="D10" s="447"/>
      <c r="E10" s="447"/>
      <c r="F10" s="447"/>
      <c r="G10" s="447"/>
      <c r="H10" s="447"/>
      <c r="I10" s="447"/>
      <c r="J10" s="447"/>
      <c r="K10" s="447"/>
      <c r="L10" s="448"/>
    </row>
    <row r="11" spans="1:23" ht="18.600000000000001" customHeight="1" x14ac:dyDescent="0.25">
      <c r="A11" s="430" t="s">
        <v>93</v>
      </c>
      <c r="B11" s="431"/>
      <c r="C11" s="431"/>
      <c r="D11" s="431"/>
      <c r="E11" s="431"/>
      <c r="F11" s="431"/>
      <c r="G11" s="431"/>
      <c r="H11" s="431"/>
      <c r="I11" s="431"/>
      <c r="J11" s="431"/>
      <c r="K11" s="431"/>
      <c r="L11" s="432"/>
    </row>
    <row r="12" spans="1:23" ht="39.6" customHeight="1" x14ac:dyDescent="0.25">
      <c r="A12" s="433" t="s">
        <v>68</v>
      </c>
      <c r="B12" s="401" t="s">
        <v>19</v>
      </c>
      <c r="C12" s="435" t="s">
        <v>180</v>
      </c>
      <c r="D12" s="260" t="s">
        <v>21</v>
      </c>
      <c r="E12" s="260" t="s">
        <v>34</v>
      </c>
      <c r="F12" s="260" t="s">
        <v>20</v>
      </c>
      <c r="G12" s="438" t="s">
        <v>181</v>
      </c>
      <c r="H12" s="435" t="s">
        <v>182</v>
      </c>
      <c r="I12" s="260" t="s">
        <v>21</v>
      </c>
      <c r="J12" s="260" t="s">
        <v>20</v>
      </c>
      <c r="K12" s="435" t="s">
        <v>62</v>
      </c>
      <c r="L12" s="260" t="s">
        <v>63</v>
      </c>
    </row>
    <row r="13" spans="1:23" ht="12.9" customHeight="1" x14ac:dyDescent="0.25">
      <c r="A13" s="434"/>
      <c r="B13" s="401"/>
      <c r="C13" s="436"/>
      <c r="D13" s="110" t="s">
        <v>23</v>
      </c>
      <c r="E13" s="110" t="s">
        <v>23</v>
      </c>
      <c r="F13" s="110" t="s">
        <v>22</v>
      </c>
      <c r="G13" s="439"/>
      <c r="H13" s="436"/>
      <c r="I13" s="110" t="s">
        <v>23</v>
      </c>
      <c r="J13" s="110" t="s">
        <v>22</v>
      </c>
      <c r="K13" s="436"/>
      <c r="L13" s="110" t="s">
        <v>23</v>
      </c>
    </row>
    <row r="14" spans="1:23" ht="12.9" customHeight="1" x14ac:dyDescent="0.25">
      <c r="A14" s="125"/>
      <c r="B14" s="126"/>
      <c r="C14" s="436"/>
      <c r="D14" s="348"/>
      <c r="E14" s="348"/>
      <c r="F14" s="337"/>
      <c r="G14" s="439"/>
      <c r="H14" s="436"/>
      <c r="I14" s="348"/>
      <c r="J14" s="337"/>
      <c r="K14" s="436"/>
      <c r="L14" s="348"/>
    </row>
    <row r="15" spans="1:23" ht="12.9" customHeight="1" x14ac:dyDescent="0.25">
      <c r="A15" s="270" t="str">
        <f>IF(B15="","",A$14)</f>
        <v/>
      </c>
      <c r="B15" s="126"/>
      <c r="C15" s="436"/>
      <c r="D15" s="348"/>
      <c r="E15" s="348"/>
      <c r="F15" s="337"/>
      <c r="G15" s="439"/>
      <c r="H15" s="436"/>
      <c r="I15" s="348"/>
      <c r="J15" s="337"/>
      <c r="K15" s="436"/>
      <c r="L15" s="348"/>
    </row>
    <row r="16" spans="1:23" ht="12.9" customHeight="1" x14ac:dyDescent="0.25">
      <c r="A16" s="270" t="str">
        <f>IF(B16="","",A$14)</f>
        <v/>
      </c>
      <c r="B16" s="126"/>
      <c r="C16" s="436"/>
      <c r="D16" s="348"/>
      <c r="E16" s="348"/>
      <c r="F16" s="337"/>
      <c r="G16" s="439"/>
      <c r="H16" s="436"/>
      <c r="I16" s="348"/>
      <c r="J16" s="337"/>
      <c r="K16" s="436"/>
      <c r="L16" s="348"/>
    </row>
    <row r="17" spans="1:12" ht="12.9" customHeight="1" x14ac:dyDescent="0.25">
      <c r="A17" s="270" t="str">
        <f>IF(B17="","",A$14)</f>
        <v/>
      </c>
      <c r="B17" s="126"/>
      <c r="C17" s="436"/>
      <c r="D17" s="348"/>
      <c r="E17" s="348"/>
      <c r="F17" s="337"/>
      <c r="G17" s="439"/>
      <c r="H17" s="436"/>
      <c r="I17" s="348"/>
      <c r="J17" s="337"/>
      <c r="K17" s="436"/>
      <c r="L17" s="348"/>
    </row>
    <row r="18" spans="1:12" ht="12.9" customHeight="1" x14ac:dyDescent="0.25">
      <c r="A18" s="270" t="str">
        <f>IF(B18="","",A$14)</f>
        <v/>
      </c>
      <c r="B18" s="126"/>
      <c r="C18" s="437"/>
      <c r="D18" s="348"/>
      <c r="E18" s="348"/>
      <c r="F18" s="337"/>
      <c r="G18" s="439"/>
      <c r="H18" s="436"/>
      <c r="I18" s="348"/>
      <c r="J18" s="337"/>
      <c r="K18" s="436"/>
      <c r="L18" s="348"/>
    </row>
    <row r="19" spans="1:12" s="44" customFormat="1" ht="12.9" customHeight="1" x14ac:dyDescent="0.25">
      <c r="A19" s="427" t="s">
        <v>41</v>
      </c>
      <c r="B19" s="428"/>
      <c r="C19" s="149"/>
      <c r="D19" s="150">
        <v>23</v>
      </c>
      <c r="E19" s="150">
        <v>15</v>
      </c>
      <c r="F19" s="150" t="s">
        <v>42</v>
      </c>
      <c r="G19" s="440"/>
      <c r="H19" s="437"/>
      <c r="I19" s="151">
        <v>50</v>
      </c>
      <c r="J19" s="152" t="s">
        <v>42</v>
      </c>
      <c r="K19" s="437"/>
      <c r="L19" s="152">
        <v>14.7</v>
      </c>
    </row>
    <row r="20" spans="1:12" ht="36" customHeight="1" x14ac:dyDescent="0.25">
      <c r="A20" s="433" t="s">
        <v>68</v>
      </c>
      <c r="B20" s="401" t="s">
        <v>19</v>
      </c>
      <c r="C20" s="441" t="s">
        <v>183</v>
      </c>
      <c r="D20" s="260" t="s">
        <v>79</v>
      </c>
      <c r="E20" s="260" t="s">
        <v>21</v>
      </c>
      <c r="F20" s="145" t="s">
        <v>28</v>
      </c>
      <c r="G20" s="146" t="s">
        <v>43</v>
      </c>
      <c r="H20" s="147" t="s">
        <v>44</v>
      </c>
      <c r="I20" s="315" t="s">
        <v>45</v>
      </c>
      <c r="J20" s="316" t="s">
        <v>46</v>
      </c>
      <c r="K20" s="315" t="s">
        <v>47</v>
      </c>
      <c r="L20" s="316" t="s">
        <v>20</v>
      </c>
    </row>
    <row r="21" spans="1:12" ht="12.9" customHeight="1" x14ac:dyDescent="0.25">
      <c r="A21" s="434"/>
      <c r="B21" s="401"/>
      <c r="C21" s="442"/>
      <c r="D21" s="110" t="s">
        <v>23</v>
      </c>
      <c r="E21" s="110" t="s">
        <v>23</v>
      </c>
      <c r="F21" s="110" t="s">
        <v>23</v>
      </c>
      <c r="G21" s="110" t="s">
        <v>23</v>
      </c>
      <c r="H21" s="110" t="s">
        <v>23</v>
      </c>
      <c r="I21" s="110" t="s">
        <v>23</v>
      </c>
      <c r="J21" s="110" t="s">
        <v>23</v>
      </c>
      <c r="K21" s="110" t="s">
        <v>23</v>
      </c>
      <c r="L21" s="110" t="s">
        <v>22</v>
      </c>
    </row>
    <row r="22" spans="1:12" ht="12.9" customHeight="1" x14ac:dyDescent="0.25">
      <c r="A22" s="173"/>
      <c r="B22" s="112"/>
      <c r="C22" s="442"/>
      <c r="D22" s="348"/>
      <c r="E22" s="348"/>
      <c r="F22" s="348"/>
      <c r="G22" s="348"/>
      <c r="H22" s="348"/>
      <c r="I22" s="348"/>
      <c r="J22" s="348"/>
      <c r="K22" s="348"/>
      <c r="L22" s="337"/>
    </row>
    <row r="23" spans="1:12" ht="12.9" customHeight="1" x14ac:dyDescent="0.25">
      <c r="A23" s="270" t="str">
        <f>IF(B23="","",A$22)</f>
        <v/>
      </c>
      <c r="B23" s="112"/>
      <c r="C23" s="442"/>
      <c r="D23" s="348"/>
      <c r="E23" s="348"/>
      <c r="F23" s="348"/>
      <c r="G23" s="348"/>
      <c r="H23" s="348"/>
      <c r="I23" s="348"/>
      <c r="J23" s="348"/>
      <c r="K23" s="348"/>
      <c r="L23" s="337"/>
    </row>
    <row r="24" spans="1:12" ht="12.9" customHeight="1" x14ac:dyDescent="0.25">
      <c r="A24" s="270" t="str">
        <f t="shared" ref="A24:A26" si="0">IF(B24="","",A$22)</f>
        <v/>
      </c>
      <c r="B24" s="112"/>
      <c r="C24" s="442"/>
      <c r="D24" s="348"/>
      <c r="E24" s="348"/>
      <c r="F24" s="348"/>
      <c r="G24" s="348"/>
      <c r="H24" s="348"/>
      <c r="I24" s="348"/>
      <c r="J24" s="348"/>
      <c r="K24" s="348"/>
      <c r="L24" s="337"/>
    </row>
    <row r="25" spans="1:12" ht="12.9" customHeight="1" x14ac:dyDescent="0.25">
      <c r="A25" s="270" t="str">
        <f t="shared" si="0"/>
        <v/>
      </c>
      <c r="B25" s="112"/>
      <c r="C25" s="442"/>
      <c r="D25" s="348"/>
      <c r="E25" s="348"/>
      <c r="F25" s="348"/>
      <c r="G25" s="348"/>
      <c r="H25" s="348"/>
      <c r="I25" s="348"/>
      <c r="J25" s="348"/>
      <c r="K25" s="348"/>
      <c r="L25" s="337"/>
    </row>
    <row r="26" spans="1:12" ht="12.9" customHeight="1" x14ac:dyDescent="0.25">
      <c r="A26" s="270" t="str">
        <f t="shared" si="0"/>
        <v/>
      </c>
      <c r="B26" s="112"/>
      <c r="C26" s="443"/>
      <c r="D26" s="348"/>
      <c r="E26" s="348"/>
      <c r="F26" s="348"/>
      <c r="G26" s="348"/>
      <c r="H26" s="348"/>
      <c r="I26" s="348"/>
      <c r="J26" s="348"/>
      <c r="K26" s="348"/>
      <c r="L26" s="337"/>
    </row>
    <row r="27" spans="1:12" s="44" customFormat="1" ht="12.9" customHeight="1" x14ac:dyDescent="0.25">
      <c r="A27" s="427" t="s">
        <v>41</v>
      </c>
      <c r="B27" s="428"/>
      <c r="C27" s="149"/>
      <c r="D27" s="153">
        <v>140</v>
      </c>
      <c r="E27" s="153">
        <v>88</v>
      </c>
      <c r="F27" s="153">
        <v>10</v>
      </c>
      <c r="G27" s="154">
        <v>3.3000000000000002E-2</v>
      </c>
      <c r="H27" s="155">
        <v>0.12</v>
      </c>
      <c r="I27" s="156">
        <v>2.5000000000000001E-2</v>
      </c>
      <c r="J27" s="156">
        <v>2.5999999999999999E-2</v>
      </c>
      <c r="K27" s="155">
        <v>0.2</v>
      </c>
      <c r="L27" s="153" t="s">
        <v>42</v>
      </c>
    </row>
    <row r="28" spans="1:12" ht="36" customHeight="1" x14ac:dyDescent="0.25">
      <c r="A28" s="433" t="s">
        <v>68</v>
      </c>
      <c r="B28" s="401" t="s">
        <v>19</v>
      </c>
      <c r="C28" s="441" t="s">
        <v>184</v>
      </c>
      <c r="D28" s="260" t="s">
        <v>79</v>
      </c>
      <c r="E28" s="260" t="s">
        <v>21</v>
      </c>
      <c r="F28" s="145" t="s">
        <v>28</v>
      </c>
      <c r="G28" s="260" t="s">
        <v>43</v>
      </c>
      <c r="H28" s="146" t="s">
        <v>48</v>
      </c>
      <c r="I28" s="147" t="s">
        <v>44</v>
      </c>
      <c r="J28" s="315" t="s">
        <v>61</v>
      </c>
      <c r="K28" s="316" t="s">
        <v>45</v>
      </c>
      <c r="L28" s="315" t="s">
        <v>46</v>
      </c>
    </row>
    <row r="29" spans="1:12" ht="12.9" customHeight="1" x14ac:dyDescent="0.25">
      <c r="A29" s="434"/>
      <c r="B29" s="401"/>
      <c r="C29" s="442"/>
      <c r="D29" s="110" t="s">
        <v>23</v>
      </c>
      <c r="E29" s="110" t="s">
        <v>23</v>
      </c>
      <c r="F29" s="110" t="s">
        <v>23</v>
      </c>
      <c r="G29" s="110" t="s">
        <v>23</v>
      </c>
      <c r="H29" s="110" t="s">
        <v>23</v>
      </c>
      <c r="I29" s="110" t="s">
        <v>23</v>
      </c>
      <c r="J29" s="110" t="s">
        <v>23</v>
      </c>
      <c r="K29" s="110" t="s">
        <v>23</v>
      </c>
      <c r="L29" s="110" t="s">
        <v>23</v>
      </c>
    </row>
    <row r="30" spans="1:12" ht="12.9" customHeight="1" x14ac:dyDescent="0.25">
      <c r="A30" s="173"/>
      <c r="B30" s="112"/>
      <c r="C30" s="442"/>
      <c r="D30" s="348"/>
      <c r="E30" s="348"/>
      <c r="F30" s="348"/>
      <c r="G30" s="348"/>
      <c r="H30" s="348"/>
      <c r="I30" s="348"/>
      <c r="J30" s="348"/>
      <c r="K30" s="348"/>
      <c r="L30" s="314"/>
    </row>
    <row r="31" spans="1:12" ht="12.9" customHeight="1" x14ac:dyDescent="0.25">
      <c r="A31" s="270" t="str">
        <f>IF(B31="","",A$30)</f>
        <v/>
      </c>
      <c r="B31" s="112"/>
      <c r="C31" s="442"/>
      <c r="D31" s="348"/>
      <c r="E31" s="348"/>
      <c r="F31" s="348"/>
      <c r="G31" s="348"/>
      <c r="H31" s="348"/>
      <c r="I31" s="348"/>
      <c r="J31" s="348"/>
      <c r="K31" s="348"/>
      <c r="L31" s="314"/>
    </row>
    <row r="32" spans="1:12" ht="12.9" customHeight="1" x14ac:dyDescent="0.25">
      <c r="A32" s="270" t="str">
        <f t="shared" ref="A32:A33" si="1">IF(B32="","",A$30)</f>
        <v/>
      </c>
      <c r="B32" s="112"/>
      <c r="C32" s="442"/>
      <c r="D32" s="348"/>
      <c r="E32" s="348"/>
      <c r="F32" s="348"/>
      <c r="G32" s="348"/>
      <c r="H32" s="348"/>
      <c r="I32" s="348"/>
      <c r="J32" s="348"/>
      <c r="K32" s="348"/>
      <c r="L32" s="314"/>
    </row>
    <row r="33" spans="1:23" ht="12.9" customHeight="1" x14ac:dyDescent="0.25">
      <c r="A33" s="270" t="str">
        <f t="shared" si="1"/>
        <v/>
      </c>
      <c r="B33" s="112"/>
      <c r="C33" s="443"/>
      <c r="D33" s="314"/>
      <c r="E33" s="314"/>
      <c r="F33" s="314"/>
      <c r="G33" s="314"/>
      <c r="H33" s="314"/>
      <c r="I33" s="314"/>
      <c r="J33" s="314"/>
      <c r="K33" s="314"/>
      <c r="L33" s="314"/>
    </row>
    <row r="34" spans="1:23" s="44" customFormat="1" ht="12.9" customHeight="1" x14ac:dyDescent="0.25">
      <c r="A34" s="444" t="s">
        <v>41</v>
      </c>
      <c r="B34" s="445"/>
      <c r="C34" s="317"/>
      <c r="D34" s="151">
        <v>220</v>
      </c>
      <c r="E34" s="151">
        <v>88</v>
      </c>
      <c r="F34" s="151">
        <v>10</v>
      </c>
      <c r="G34" s="157">
        <v>4.2000000000000003E-2</v>
      </c>
      <c r="H34" s="158">
        <v>2.4E-2</v>
      </c>
      <c r="I34" s="159">
        <v>0.11899999999999999</v>
      </c>
      <c r="J34" s="159">
        <v>5.8999999999999997E-2</v>
      </c>
      <c r="K34" s="159">
        <v>2.4E-2</v>
      </c>
      <c r="L34" s="159">
        <v>4.8000000000000001E-2</v>
      </c>
    </row>
    <row r="35" spans="1:23" ht="36" customHeight="1" x14ac:dyDescent="0.25">
      <c r="A35" s="433" t="s">
        <v>68</v>
      </c>
      <c r="B35" s="401" t="s">
        <v>19</v>
      </c>
      <c r="C35" s="441" t="s">
        <v>184</v>
      </c>
      <c r="D35" s="316" t="s">
        <v>49</v>
      </c>
      <c r="E35" s="146" t="s">
        <v>39</v>
      </c>
      <c r="F35" s="260" t="s">
        <v>50</v>
      </c>
      <c r="G35" s="146" t="s">
        <v>47</v>
      </c>
      <c r="H35" s="148" t="s">
        <v>20</v>
      </c>
      <c r="I35" s="135"/>
      <c r="J35" s="136"/>
      <c r="K35" s="136"/>
      <c r="L35" s="137"/>
    </row>
    <row r="36" spans="1:23" ht="12.9" customHeight="1" x14ac:dyDescent="0.25">
      <c r="A36" s="434"/>
      <c r="B36" s="401"/>
      <c r="C36" s="442"/>
      <c r="D36" s="110" t="s">
        <v>23</v>
      </c>
      <c r="E36" s="110" t="s">
        <v>23</v>
      </c>
      <c r="F36" s="110" t="s">
        <v>23</v>
      </c>
      <c r="G36" s="110" t="s">
        <v>23</v>
      </c>
      <c r="H36" s="123" t="s">
        <v>22</v>
      </c>
      <c r="I36" s="138"/>
      <c r="J36" s="318"/>
      <c r="K36" s="318"/>
      <c r="L36" s="139"/>
    </row>
    <row r="37" spans="1:23" ht="12.9" customHeight="1" x14ac:dyDescent="0.25">
      <c r="A37" s="111" t="str">
        <f>IF(A30="","",A30)</f>
        <v/>
      </c>
      <c r="B37" s="112" t="str">
        <f>IF(B30="","",B30)</f>
        <v/>
      </c>
      <c r="C37" s="442"/>
      <c r="D37" s="348"/>
      <c r="E37" s="348"/>
      <c r="F37" s="348"/>
      <c r="G37" s="348"/>
      <c r="H37" s="351"/>
      <c r="I37" s="140"/>
      <c r="J37" s="319"/>
      <c r="K37" s="319"/>
      <c r="L37" s="141"/>
    </row>
    <row r="38" spans="1:23" ht="12.9" customHeight="1" x14ac:dyDescent="0.25">
      <c r="A38" s="270" t="str">
        <f>IF(B38="","",A$37)</f>
        <v/>
      </c>
      <c r="B38" s="112" t="str">
        <f t="shared" ref="B38:B40" si="2">IF(B31="","",B31)</f>
        <v/>
      </c>
      <c r="C38" s="442"/>
      <c r="D38" s="348"/>
      <c r="E38" s="348"/>
      <c r="F38" s="348"/>
      <c r="G38" s="348"/>
      <c r="H38" s="351"/>
      <c r="I38" s="140"/>
      <c r="J38" s="319"/>
      <c r="K38" s="319"/>
      <c r="L38" s="141"/>
    </row>
    <row r="39" spans="1:23" ht="12.9" customHeight="1" x14ac:dyDescent="0.25">
      <c r="A39" s="270" t="str">
        <f t="shared" ref="A39:A40" si="3">IF(B39="","",A$37)</f>
        <v/>
      </c>
      <c r="B39" s="112" t="str">
        <f t="shared" si="2"/>
        <v/>
      </c>
      <c r="C39" s="442"/>
      <c r="D39" s="348"/>
      <c r="E39" s="348"/>
      <c r="F39" s="348"/>
      <c r="G39" s="348"/>
      <c r="H39" s="351"/>
      <c r="I39" s="140"/>
      <c r="J39" s="319"/>
      <c r="K39" s="319"/>
      <c r="L39" s="141"/>
    </row>
    <row r="40" spans="1:23" ht="12.9" customHeight="1" x14ac:dyDescent="0.25">
      <c r="A40" s="270" t="str">
        <f t="shared" si="3"/>
        <v/>
      </c>
      <c r="B40" s="112" t="str">
        <f t="shared" si="2"/>
        <v/>
      </c>
      <c r="C40" s="443"/>
      <c r="D40" s="348"/>
      <c r="E40" s="348"/>
      <c r="F40" s="348"/>
      <c r="G40" s="348"/>
      <c r="H40" s="351"/>
      <c r="I40" s="142"/>
      <c r="J40" s="143"/>
      <c r="K40" s="143"/>
      <c r="L40" s="144"/>
    </row>
    <row r="41" spans="1:23" s="44" customFormat="1" ht="12.9" customHeight="1" x14ac:dyDescent="0.25">
      <c r="A41" s="427" t="s">
        <v>41</v>
      </c>
      <c r="B41" s="428"/>
      <c r="C41" s="149"/>
      <c r="D41" s="158">
        <v>7.1999999999999995E-2</v>
      </c>
      <c r="E41" s="152">
        <v>1.1000000000000001</v>
      </c>
      <c r="F41" s="152">
        <v>1.1000000000000001</v>
      </c>
      <c r="G41" s="158">
        <v>0.53500000000000003</v>
      </c>
      <c r="H41" s="160" t="s">
        <v>42</v>
      </c>
      <c r="I41" s="161"/>
      <c r="J41" s="161"/>
      <c r="K41" s="161"/>
      <c r="L41" s="162"/>
    </row>
    <row r="42" spans="1:23" ht="27" customHeight="1" x14ac:dyDescent="0.25">
      <c r="B42" s="71" t="s">
        <v>52</v>
      </c>
      <c r="L42" s="43" t="s">
        <v>9</v>
      </c>
      <c r="N42" s="18"/>
    </row>
    <row r="43" spans="1:23" ht="11.25" customHeight="1" x14ac:dyDescent="0.25">
      <c r="B43" s="362" t="s">
        <v>8</v>
      </c>
      <c r="C43" s="362"/>
      <c r="D43" s="362"/>
      <c r="I43" s="429" t="s">
        <v>30</v>
      </c>
      <c r="J43" s="429"/>
      <c r="K43" s="429"/>
      <c r="L43" s="429"/>
      <c r="N43" s="60"/>
      <c r="Q43" s="7"/>
      <c r="T43" s="7"/>
      <c r="W43" s="7"/>
    </row>
    <row r="44" spans="1:23" ht="13.5" customHeight="1" x14ac:dyDescent="0.25">
      <c r="B44" s="362"/>
      <c r="C44" s="362"/>
      <c r="D44" s="362"/>
      <c r="I44" s="429"/>
      <c r="J44" s="429"/>
      <c r="K44" s="429"/>
      <c r="L44" s="429"/>
      <c r="M44" s="19"/>
      <c r="N44" s="60"/>
      <c r="Q44" s="61"/>
      <c r="T44" s="61"/>
      <c r="W44" s="61"/>
    </row>
    <row r="45" spans="1:23" x14ac:dyDescent="0.25">
      <c r="G45" s="170" t="s">
        <v>82</v>
      </c>
      <c r="H45" s="170"/>
      <c r="I45" s="114"/>
      <c r="J45" s="114"/>
      <c r="K45" s="114"/>
      <c r="L45" s="115"/>
      <c r="M45" s="21"/>
      <c r="N45" s="21"/>
      <c r="Q45" s="8"/>
      <c r="T45" s="8"/>
      <c r="W45" s="9"/>
    </row>
    <row r="46" spans="1:23" x14ac:dyDescent="0.25">
      <c r="G46" s="171" t="str">
        <f>"Legal Name: " &amp;[1]General!C$12</f>
        <v xml:space="preserve">Legal Name: </v>
      </c>
      <c r="H46" s="171"/>
      <c r="I46" s="264"/>
      <c r="J46" s="264"/>
      <c r="K46" s="264"/>
      <c r="L46" s="116"/>
      <c r="N46" s="22"/>
      <c r="T46" s="8"/>
      <c r="W46" s="9"/>
    </row>
    <row r="47" spans="1:23" x14ac:dyDescent="0.25">
      <c r="G47" s="172" t="str">
        <f>"DEQ File No: "&amp;[1]General!J$12</f>
        <v>DEQ File No: DEQ File No:</v>
      </c>
      <c r="H47" s="172"/>
      <c r="I47" s="117"/>
      <c r="J47" s="117"/>
      <c r="K47" s="117"/>
      <c r="L47" s="118"/>
      <c r="N47" s="23"/>
      <c r="Q47" s="4"/>
      <c r="T47" s="4"/>
      <c r="W47" s="7"/>
    </row>
    <row r="48" spans="1:23" ht="6" customHeight="1" x14ac:dyDescent="0.25">
      <c r="P48" s="5"/>
      <c r="S48" s="5"/>
      <c r="V48" s="5"/>
    </row>
    <row r="49" spans="1:22" ht="15" customHeight="1" x14ac:dyDescent="0.25">
      <c r="A49" s="201" t="str">
        <f>[1]General!$B$9</f>
        <v xml:space="preserve">Instructions: </v>
      </c>
      <c r="B49" s="198"/>
      <c r="C49" s="198"/>
      <c r="D49" s="198"/>
      <c r="E49" s="198"/>
      <c r="F49" s="198"/>
      <c r="G49" s="198"/>
      <c r="H49" s="198"/>
      <c r="I49" s="198"/>
      <c r="J49" s="198"/>
      <c r="K49" s="198"/>
      <c r="L49" s="199"/>
      <c r="M49" s="266"/>
      <c r="P49" s="5"/>
      <c r="S49" s="5"/>
      <c r="V49" s="6"/>
    </row>
    <row r="50" spans="1:22" ht="86.4" customHeight="1" x14ac:dyDescent="0.25">
      <c r="A50" s="385" t="str">
        <f>[1]General!$B$10</f>
        <v>This report must be completed for each quarter and submitted by the 15th of February, May, August and November electronically through Your DEQ Online. The report must contain the results of all stormwater monitoring conducted during each quarter, and variance requests are due semi-annually, in February and August. Sample for the pollutants specified in your monitoring table provided by your DEQ at monitoring point(s) identified in your SWPCP. You must upload the laboratory results, including minimum detection level, Quality Assurance/Quality Control and analytical methods for the parameters analyzed. You must also submit pH field notes and chain of custody.</v>
      </c>
      <c r="B50" s="364"/>
      <c r="C50" s="364"/>
      <c r="D50" s="364"/>
      <c r="E50" s="364"/>
      <c r="F50" s="364"/>
      <c r="G50" s="364"/>
      <c r="H50" s="364"/>
      <c r="I50" s="364"/>
      <c r="J50" s="364"/>
      <c r="K50" s="364"/>
      <c r="L50" s="411"/>
      <c r="M50" s="266"/>
    </row>
    <row r="51" spans="1:22" ht="15" customHeight="1" x14ac:dyDescent="0.25">
      <c r="A51" s="446" t="s">
        <v>84</v>
      </c>
      <c r="B51" s="447"/>
      <c r="C51" s="447"/>
      <c r="D51" s="447"/>
      <c r="E51" s="447"/>
      <c r="F51" s="447"/>
      <c r="G51" s="447"/>
      <c r="H51" s="447"/>
      <c r="I51" s="447"/>
      <c r="J51" s="447"/>
      <c r="K51" s="447"/>
      <c r="L51" s="448"/>
    </row>
    <row r="52" spans="1:22" ht="18.75" customHeight="1" x14ac:dyDescent="0.25">
      <c r="A52" s="430" t="s">
        <v>69</v>
      </c>
      <c r="B52" s="431"/>
      <c r="C52" s="431"/>
      <c r="D52" s="431"/>
      <c r="E52" s="431"/>
      <c r="F52" s="431"/>
      <c r="G52" s="431"/>
      <c r="H52" s="431"/>
      <c r="I52" s="431"/>
      <c r="J52" s="431"/>
      <c r="K52" s="431"/>
      <c r="L52" s="432"/>
    </row>
    <row r="53" spans="1:22" ht="39" customHeight="1" x14ac:dyDescent="0.25">
      <c r="A53" s="433" t="s">
        <v>68</v>
      </c>
      <c r="B53" s="401" t="s">
        <v>19</v>
      </c>
      <c r="C53" s="435" t="s">
        <v>175</v>
      </c>
      <c r="D53" s="260" t="s">
        <v>21</v>
      </c>
      <c r="E53" s="260" t="s">
        <v>34</v>
      </c>
      <c r="F53" s="260" t="s">
        <v>20</v>
      </c>
      <c r="G53" s="438" t="s">
        <v>176</v>
      </c>
      <c r="H53" s="435" t="s">
        <v>177</v>
      </c>
      <c r="I53" s="260" t="s">
        <v>21</v>
      </c>
      <c r="J53" s="260" t="s">
        <v>20</v>
      </c>
      <c r="K53" s="435" t="s">
        <v>62</v>
      </c>
      <c r="L53" s="260" t="s">
        <v>63</v>
      </c>
    </row>
    <row r="54" spans="1:22" ht="12.9" customHeight="1" x14ac:dyDescent="0.25">
      <c r="A54" s="434"/>
      <c r="B54" s="401"/>
      <c r="C54" s="436"/>
      <c r="D54" s="110" t="s">
        <v>23</v>
      </c>
      <c r="E54" s="110" t="s">
        <v>23</v>
      </c>
      <c r="F54" s="110" t="s">
        <v>22</v>
      </c>
      <c r="G54" s="439"/>
      <c r="H54" s="436"/>
      <c r="I54" s="110" t="s">
        <v>23</v>
      </c>
      <c r="J54" s="110" t="s">
        <v>22</v>
      </c>
      <c r="K54" s="436"/>
      <c r="L54" s="110" t="s">
        <v>23</v>
      </c>
    </row>
    <row r="55" spans="1:22" ht="12.9" customHeight="1" x14ac:dyDescent="0.25">
      <c r="A55" s="125"/>
      <c r="B55" s="112"/>
      <c r="C55" s="436"/>
      <c r="D55" s="350"/>
      <c r="E55" s="350"/>
      <c r="F55" s="337"/>
      <c r="G55" s="439"/>
      <c r="H55" s="436"/>
      <c r="I55" s="350"/>
      <c r="J55" s="337"/>
      <c r="K55" s="436"/>
      <c r="L55" s="350"/>
    </row>
    <row r="56" spans="1:22" ht="12.9" customHeight="1" x14ac:dyDescent="0.25">
      <c r="A56" s="270" t="str">
        <f>IF(B56="","",A$55)</f>
        <v/>
      </c>
      <c r="B56" s="112"/>
      <c r="C56" s="436"/>
      <c r="D56" s="350"/>
      <c r="E56" s="350"/>
      <c r="F56" s="337"/>
      <c r="G56" s="439"/>
      <c r="H56" s="436"/>
      <c r="I56" s="350"/>
      <c r="J56" s="337"/>
      <c r="K56" s="436"/>
      <c r="L56" s="350"/>
    </row>
    <row r="57" spans="1:22" ht="12.9" customHeight="1" x14ac:dyDescent="0.25">
      <c r="A57" s="270" t="str">
        <f t="shared" ref="A57:A59" si="4">IF(B57="","",A$55)</f>
        <v/>
      </c>
      <c r="B57" s="112"/>
      <c r="C57" s="436"/>
      <c r="D57" s="350"/>
      <c r="E57" s="350"/>
      <c r="F57" s="337"/>
      <c r="G57" s="439"/>
      <c r="H57" s="436"/>
      <c r="I57" s="350"/>
      <c r="J57" s="337"/>
      <c r="K57" s="436"/>
      <c r="L57" s="350"/>
    </row>
    <row r="58" spans="1:22" ht="12.9" customHeight="1" x14ac:dyDescent="0.25">
      <c r="A58" s="270" t="str">
        <f t="shared" si="4"/>
        <v/>
      </c>
      <c r="B58" s="112"/>
      <c r="C58" s="436"/>
      <c r="D58" s="350"/>
      <c r="E58" s="350"/>
      <c r="F58" s="337"/>
      <c r="G58" s="439"/>
      <c r="H58" s="436"/>
      <c r="I58" s="350"/>
      <c r="J58" s="337"/>
      <c r="K58" s="436"/>
      <c r="L58" s="350"/>
    </row>
    <row r="59" spans="1:22" ht="12.9" customHeight="1" x14ac:dyDescent="0.25">
      <c r="A59" s="270" t="str">
        <f t="shared" si="4"/>
        <v/>
      </c>
      <c r="B59" s="112"/>
      <c r="C59" s="437"/>
      <c r="D59" s="350"/>
      <c r="E59" s="350"/>
      <c r="F59" s="337"/>
      <c r="G59" s="439"/>
      <c r="H59" s="436"/>
      <c r="I59" s="350"/>
      <c r="J59" s="337"/>
      <c r="K59" s="436"/>
      <c r="L59" s="350"/>
    </row>
    <row r="60" spans="1:22" s="44" customFormat="1" ht="12.9" customHeight="1" x14ac:dyDescent="0.25">
      <c r="A60" s="427" t="s">
        <v>41</v>
      </c>
      <c r="B60" s="428"/>
      <c r="C60" s="149"/>
      <c r="D60" s="150">
        <v>23</v>
      </c>
      <c r="E60" s="150">
        <v>15</v>
      </c>
      <c r="F60" s="150" t="s">
        <v>42</v>
      </c>
      <c r="G60" s="440"/>
      <c r="H60" s="437"/>
      <c r="I60" s="151">
        <v>50</v>
      </c>
      <c r="J60" s="152" t="s">
        <v>42</v>
      </c>
      <c r="K60" s="437"/>
      <c r="L60" s="152">
        <v>14.7</v>
      </c>
    </row>
    <row r="61" spans="1:22" ht="36" customHeight="1" x14ac:dyDescent="0.25">
      <c r="A61" s="433" t="s">
        <v>68</v>
      </c>
      <c r="B61" s="401" t="s">
        <v>19</v>
      </c>
      <c r="C61" s="441" t="s">
        <v>178</v>
      </c>
      <c r="D61" s="260" t="s">
        <v>79</v>
      </c>
      <c r="E61" s="260" t="s">
        <v>21</v>
      </c>
      <c r="F61" s="145" t="s">
        <v>28</v>
      </c>
      <c r="G61" s="146" t="s">
        <v>43</v>
      </c>
      <c r="H61" s="147" t="s">
        <v>44</v>
      </c>
      <c r="I61" s="315" t="s">
        <v>45</v>
      </c>
      <c r="J61" s="316" t="s">
        <v>46</v>
      </c>
      <c r="K61" s="315" t="s">
        <v>47</v>
      </c>
      <c r="L61" s="316" t="s">
        <v>20</v>
      </c>
    </row>
    <row r="62" spans="1:22" ht="12.9" customHeight="1" x14ac:dyDescent="0.25">
      <c r="A62" s="434"/>
      <c r="B62" s="401"/>
      <c r="C62" s="442"/>
      <c r="D62" s="110" t="s">
        <v>23</v>
      </c>
      <c r="E62" s="110" t="s">
        <v>23</v>
      </c>
      <c r="F62" s="110" t="s">
        <v>23</v>
      </c>
      <c r="G62" s="110" t="s">
        <v>23</v>
      </c>
      <c r="H62" s="110" t="s">
        <v>23</v>
      </c>
      <c r="I62" s="110" t="s">
        <v>23</v>
      </c>
      <c r="J62" s="110" t="s">
        <v>23</v>
      </c>
      <c r="K62" s="110" t="s">
        <v>23</v>
      </c>
      <c r="L62" s="110" t="s">
        <v>22</v>
      </c>
    </row>
    <row r="63" spans="1:22" ht="12.9" customHeight="1" x14ac:dyDescent="0.25">
      <c r="A63" s="125"/>
      <c r="B63" s="112"/>
      <c r="C63" s="442"/>
      <c r="D63" s="350"/>
      <c r="E63" s="350"/>
      <c r="F63" s="350"/>
      <c r="G63" s="350"/>
      <c r="H63" s="350"/>
      <c r="I63" s="350"/>
      <c r="J63" s="350"/>
      <c r="K63" s="350"/>
      <c r="L63" s="337"/>
    </row>
    <row r="64" spans="1:22" ht="12.9" customHeight="1" x14ac:dyDescent="0.25">
      <c r="A64" s="270" t="str">
        <f>IF(B64="","",A$63)</f>
        <v/>
      </c>
      <c r="B64" s="112"/>
      <c r="C64" s="442"/>
      <c r="D64" s="350"/>
      <c r="E64" s="350"/>
      <c r="F64" s="350"/>
      <c r="G64" s="350"/>
      <c r="H64" s="350"/>
      <c r="I64" s="350"/>
      <c r="J64" s="350"/>
      <c r="K64" s="350"/>
      <c r="L64" s="337"/>
    </row>
    <row r="65" spans="1:12" ht="12.9" customHeight="1" x14ac:dyDescent="0.25">
      <c r="A65" s="270" t="str">
        <f t="shared" ref="A65:A67" si="5">IF(B65="","",A$63)</f>
        <v/>
      </c>
      <c r="B65" s="112"/>
      <c r="C65" s="442"/>
      <c r="D65" s="350"/>
      <c r="E65" s="350"/>
      <c r="F65" s="350"/>
      <c r="G65" s="350"/>
      <c r="H65" s="350"/>
      <c r="I65" s="350"/>
      <c r="J65" s="350"/>
      <c r="K65" s="350"/>
      <c r="L65" s="337"/>
    </row>
    <row r="66" spans="1:12" ht="12.9" customHeight="1" x14ac:dyDescent="0.25">
      <c r="A66" s="270" t="str">
        <f t="shared" si="5"/>
        <v/>
      </c>
      <c r="B66" s="112"/>
      <c r="C66" s="442"/>
      <c r="D66" s="350"/>
      <c r="E66" s="350"/>
      <c r="F66" s="350"/>
      <c r="G66" s="350"/>
      <c r="H66" s="350"/>
      <c r="I66" s="350"/>
      <c r="J66" s="350"/>
      <c r="K66" s="350"/>
      <c r="L66" s="337"/>
    </row>
    <row r="67" spans="1:12" ht="12.9" customHeight="1" x14ac:dyDescent="0.25">
      <c r="A67" s="270" t="str">
        <f t="shared" si="5"/>
        <v/>
      </c>
      <c r="B67" s="112"/>
      <c r="C67" s="443"/>
      <c r="D67" s="350"/>
      <c r="E67" s="350"/>
      <c r="F67" s="350"/>
      <c r="G67" s="350"/>
      <c r="H67" s="350"/>
      <c r="I67" s="350"/>
      <c r="J67" s="350"/>
      <c r="K67" s="350"/>
      <c r="L67" s="337"/>
    </row>
    <row r="68" spans="1:12" s="44" customFormat="1" ht="12.9" customHeight="1" x14ac:dyDescent="0.25">
      <c r="A68" s="427" t="s">
        <v>41</v>
      </c>
      <c r="B68" s="428"/>
      <c r="C68" s="149"/>
      <c r="D68" s="153">
        <v>140</v>
      </c>
      <c r="E68" s="153">
        <v>88</v>
      </c>
      <c r="F68" s="153">
        <v>10</v>
      </c>
      <c r="G68" s="154">
        <v>3.3000000000000002E-2</v>
      </c>
      <c r="H68" s="155">
        <v>0.12</v>
      </c>
      <c r="I68" s="156">
        <v>2.5000000000000001E-2</v>
      </c>
      <c r="J68" s="156">
        <v>2.5999999999999999E-2</v>
      </c>
      <c r="K68" s="155">
        <v>0.2</v>
      </c>
      <c r="L68" s="153" t="s">
        <v>42</v>
      </c>
    </row>
    <row r="69" spans="1:12" ht="36" customHeight="1" x14ac:dyDescent="0.25">
      <c r="A69" s="433" t="s">
        <v>68</v>
      </c>
      <c r="B69" s="401" t="s">
        <v>19</v>
      </c>
      <c r="C69" s="441" t="s">
        <v>179</v>
      </c>
      <c r="D69" s="260" t="s">
        <v>79</v>
      </c>
      <c r="E69" s="260" t="s">
        <v>21</v>
      </c>
      <c r="F69" s="145" t="s">
        <v>28</v>
      </c>
      <c r="G69" s="260" t="s">
        <v>43</v>
      </c>
      <c r="H69" s="146" t="s">
        <v>48</v>
      </c>
      <c r="I69" s="147" t="s">
        <v>44</v>
      </c>
      <c r="J69" s="315" t="s">
        <v>61</v>
      </c>
      <c r="K69" s="316" t="s">
        <v>45</v>
      </c>
      <c r="L69" s="315" t="s">
        <v>46</v>
      </c>
    </row>
    <row r="70" spans="1:12" ht="12.9" customHeight="1" x14ac:dyDescent="0.25">
      <c r="A70" s="434"/>
      <c r="B70" s="401"/>
      <c r="C70" s="442"/>
      <c r="D70" s="110" t="s">
        <v>23</v>
      </c>
      <c r="E70" s="110" t="s">
        <v>23</v>
      </c>
      <c r="F70" s="110" t="s">
        <v>23</v>
      </c>
      <c r="G70" s="110" t="s">
        <v>23</v>
      </c>
      <c r="H70" s="110" t="s">
        <v>23</v>
      </c>
      <c r="I70" s="110" t="s">
        <v>23</v>
      </c>
      <c r="J70" s="110" t="s">
        <v>23</v>
      </c>
      <c r="K70" s="110" t="s">
        <v>23</v>
      </c>
      <c r="L70" s="110" t="s">
        <v>23</v>
      </c>
    </row>
    <row r="71" spans="1:12" ht="12.9" customHeight="1" x14ac:dyDescent="0.25">
      <c r="A71" s="125"/>
      <c r="B71" s="112"/>
      <c r="C71" s="442"/>
      <c r="D71" s="350"/>
      <c r="E71" s="350"/>
      <c r="F71" s="350"/>
      <c r="G71" s="350"/>
      <c r="H71" s="350"/>
      <c r="I71" s="350"/>
      <c r="J71" s="350"/>
      <c r="K71" s="350"/>
      <c r="L71" s="350"/>
    </row>
    <row r="72" spans="1:12" ht="12.9" customHeight="1" x14ac:dyDescent="0.25">
      <c r="A72" s="270" t="str">
        <f>IF(B72="","",A$71)</f>
        <v/>
      </c>
      <c r="B72" s="112"/>
      <c r="C72" s="442"/>
      <c r="D72" s="350"/>
      <c r="E72" s="350"/>
      <c r="F72" s="350"/>
      <c r="G72" s="350"/>
      <c r="H72" s="350"/>
      <c r="I72" s="350"/>
      <c r="J72" s="350"/>
      <c r="K72" s="350"/>
      <c r="L72" s="350"/>
    </row>
    <row r="73" spans="1:12" ht="12.9" customHeight="1" x14ac:dyDescent="0.25">
      <c r="A73" s="270" t="str">
        <f>IF(B73="","",A$71)</f>
        <v/>
      </c>
      <c r="B73" s="112"/>
      <c r="C73" s="442"/>
      <c r="D73" s="350"/>
      <c r="E73" s="350"/>
      <c r="F73" s="350"/>
      <c r="G73" s="350"/>
      <c r="H73" s="350"/>
      <c r="I73" s="350"/>
      <c r="J73" s="350"/>
      <c r="K73" s="350"/>
      <c r="L73" s="350"/>
    </row>
    <row r="74" spans="1:12" ht="12.9" customHeight="1" x14ac:dyDescent="0.25">
      <c r="A74" s="270" t="str">
        <f>IF(B74="","",A$71)</f>
        <v/>
      </c>
      <c r="B74" s="112"/>
      <c r="C74" s="443"/>
      <c r="D74" s="350"/>
      <c r="E74" s="350"/>
      <c r="F74" s="350"/>
      <c r="G74" s="350"/>
      <c r="H74" s="350"/>
      <c r="I74" s="350"/>
      <c r="J74" s="350"/>
      <c r="K74" s="350"/>
      <c r="L74" s="350"/>
    </row>
    <row r="75" spans="1:12" s="44" customFormat="1" ht="12.9" customHeight="1" x14ac:dyDescent="0.25">
      <c r="A75" s="444" t="s">
        <v>41</v>
      </c>
      <c r="B75" s="445"/>
      <c r="C75" s="317"/>
      <c r="D75" s="151">
        <v>220</v>
      </c>
      <c r="E75" s="151">
        <v>88</v>
      </c>
      <c r="F75" s="151">
        <v>10</v>
      </c>
      <c r="G75" s="157">
        <v>4.2000000000000003E-2</v>
      </c>
      <c r="H75" s="158">
        <v>2.4E-2</v>
      </c>
      <c r="I75" s="159">
        <v>0.11899999999999999</v>
      </c>
      <c r="J75" s="159">
        <v>5.8999999999999997E-2</v>
      </c>
      <c r="K75" s="159">
        <v>2.4E-2</v>
      </c>
      <c r="L75" s="159">
        <v>4.8000000000000001E-2</v>
      </c>
    </row>
    <row r="76" spans="1:12" ht="36" customHeight="1" x14ac:dyDescent="0.25">
      <c r="A76" s="433" t="s">
        <v>68</v>
      </c>
      <c r="B76" s="401" t="s">
        <v>19</v>
      </c>
      <c r="C76" s="441" t="s">
        <v>179</v>
      </c>
      <c r="D76" s="316" t="s">
        <v>49</v>
      </c>
      <c r="E76" s="146" t="s">
        <v>39</v>
      </c>
      <c r="F76" s="260" t="s">
        <v>50</v>
      </c>
      <c r="G76" s="146" t="s">
        <v>47</v>
      </c>
      <c r="H76" s="148" t="s">
        <v>20</v>
      </c>
      <c r="I76" s="135"/>
      <c r="J76" s="136"/>
      <c r="K76" s="136"/>
      <c r="L76" s="137"/>
    </row>
    <row r="77" spans="1:12" ht="12.9" customHeight="1" x14ac:dyDescent="0.25">
      <c r="A77" s="434"/>
      <c r="B77" s="401"/>
      <c r="C77" s="442"/>
      <c r="D77" s="110" t="s">
        <v>23</v>
      </c>
      <c r="E77" s="110" t="s">
        <v>23</v>
      </c>
      <c r="F77" s="110" t="s">
        <v>23</v>
      </c>
      <c r="G77" s="110" t="s">
        <v>23</v>
      </c>
      <c r="H77" s="123" t="s">
        <v>22</v>
      </c>
      <c r="I77" s="138"/>
      <c r="J77" s="318"/>
      <c r="K77" s="318"/>
      <c r="L77" s="139"/>
    </row>
    <row r="78" spans="1:12" ht="12.9" customHeight="1" x14ac:dyDescent="0.25">
      <c r="A78" s="125"/>
      <c r="B78" s="112" t="str">
        <f>IF(B71="","",B71)</f>
        <v/>
      </c>
      <c r="C78" s="442"/>
      <c r="D78" s="350"/>
      <c r="E78" s="350"/>
      <c r="F78" s="350"/>
      <c r="G78" s="350"/>
      <c r="H78" s="351"/>
      <c r="I78" s="140"/>
      <c r="J78" s="319"/>
      <c r="K78" s="319"/>
      <c r="L78" s="141"/>
    </row>
    <row r="79" spans="1:12" ht="12.9" customHeight="1" x14ac:dyDescent="0.25">
      <c r="A79" s="270" t="str">
        <f>IF(B79="","",A$78)</f>
        <v/>
      </c>
      <c r="B79" s="112" t="str">
        <f t="shared" ref="B79:B80" si="6">IF(B72="","",B72)</f>
        <v/>
      </c>
      <c r="C79" s="442"/>
      <c r="D79" s="350"/>
      <c r="E79" s="350"/>
      <c r="F79" s="350"/>
      <c r="G79" s="350"/>
      <c r="H79" s="351"/>
      <c r="I79" s="140"/>
      <c r="J79" s="319"/>
      <c r="K79" s="319"/>
      <c r="L79" s="141"/>
    </row>
    <row r="80" spans="1:12" ht="12.9" customHeight="1" x14ac:dyDescent="0.25">
      <c r="A80" s="270" t="str">
        <f>IF(B80="","",A$78)</f>
        <v/>
      </c>
      <c r="B80" s="112" t="str">
        <f t="shared" si="6"/>
        <v/>
      </c>
      <c r="C80" s="442"/>
      <c r="D80" s="350"/>
      <c r="E80" s="350"/>
      <c r="F80" s="350"/>
      <c r="G80" s="350"/>
      <c r="H80" s="351"/>
      <c r="I80" s="140"/>
      <c r="J80" s="319"/>
      <c r="K80" s="319"/>
      <c r="L80" s="141"/>
    </row>
    <row r="81" spans="1:12" ht="12.9" customHeight="1" x14ac:dyDescent="0.25">
      <c r="A81" s="270" t="str">
        <f>IF(B81="","",A$78)</f>
        <v/>
      </c>
      <c r="B81" s="112"/>
      <c r="C81" s="443"/>
      <c r="D81" s="350"/>
      <c r="E81" s="350"/>
      <c r="F81" s="350"/>
      <c r="G81" s="350"/>
      <c r="H81" s="351"/>
      <c r="I81" s="142"/>
      <c r="J81" s="143"/>
      <c r="K81" s="143"/>
      <c r="L81" s="144"/>
    </row>
    <row r="82" spans="1:12" s="44" customFormat="1" ht="12.9" customHeight="1" x14ac:dyDescent="0.25">
      <c r="A82" s="427" t="s">
        <v>41</v>
      </c>
      <c r="B82" s="428"/>
      <c r="C82" s="149"/>
      <c r="D82" s="158">
        <v>7.1999999999999995E-2</v>
      </c>
      <c r="E82" s="152">
        <v>1.1000000000000001</v>
      </c>
      <c r="F82" s="152">
        <v>1.1000000000000001</v>
      </c>
      <c r="G82" s="158">
        <v>0.53500000000000003</v>
      </c>
      <c r="H82" s="160" t="s">
        <v>42</v>
      </c>
      <c r="I82" s="161"/>
      <c r="J82" s="161"/>
      <c r="K82" s="161"/>
      <c r="L82" s="162"/>
    </row>
  </sheetData>
  <sheetProtection algorithmName="SHA-512" hashValue="11NS4fcEkC3Ig5Wxrf/Wi+BTMJ8rznd3gLDs62Uk79/S92eUhpx7F0S+0+d5gBFwjh3KVoV9ICzoHZej/0BtAQ==" saltValue="P3XkKrDtl5USI9gBIblgOQ==" spinCount="100000" sheet="1" objects="1" scenarios="1"/>
  <customSheetViews>
    <customSheetView guid="{96F3EFDF-C799-4268-81F2-C5F9107F78E1}" showPageBreaks="1" view="pageLayout">
      <selection activeCell="B2" sqref="B2:D3"/>
      <pageMargins left="0.25" right="0.25" top="0.4" bottom="0.4" header="0.3" footer="0.05"/>
      <pageSetup orientation="portrait" r:id="rId1"/>
      <headerFooter>
        <oddFooter>&amp;C&amp;"Arial,Regular"&amp;9&amp;A; Page &amp;P&amp;R&amp;"Arial,Regular"&amp;9Rev.11/1/2018</oddFooter>
      </headerFooter>
    </customSheetView>
    <customSheetView guid="{B71DBFDC-BBDC-43A2-A2F9-768366D0F7D3}" showPageBreaks="1" view="pageLayout">
      <selection activeCell="B2" sqref="B2:D3"/>
      <pageMargins left="0.25" right="0.25" top="0.4" bottom="0.4" header="0.3" footer="0.05"/>
      <pageSetup orientation="portrait" r:id="rId2"/>
      <headerFooter>
        <oddFooter>&amp;C&amp;"Arial,Regular"&amp;9&amp;A; Page &amp;P&amp;R&amp;"Arial,Regular"&amp;9Rev.11/1/2018</oddFooter>
      </headerFooter>
    </customSheetView>
  </customSheetViews>
  <mergeCells count="48">
    <mergeCell ref="C20:C26"/>
    <mergeCell ref="A20:A21"/>
    <mergeCell ref="B20:B21"/>
    <mergeCell ref="B35:B36"/>
    <mergeCell ref="A34:B34"/>
    <mergeCell ref="B28:B29"/>
    <mergeCell ref="A35:A36"/>
    <mergeCell ref="A41:B41"/>
    <mergeCell ref="C28:C33"/>
    <mergeCell ref="A27:B27"/>
    <mergeCell ref="A76:A77"/>
    <mergeCell ref="B76:B77"/>
    <mergeCell ref="A50:L50"/>
    <mergeCell ref="A28:A29"/>
    <mergeCell ref="A61:A62"/>
    <mergeCell ref="B61:B62"/>
    <mergeCell ref="C61:C67"/>
    <mergeCell ref="A68:B68"/>
    <mergeCell ref="A69:A70"/>
    <mergeCell ref="B69:B70"/>
    <mergeCell ref="A51:L51"/>
    <mergeCell ref="C35:C40"/>
    <mergeCell ref="I2:L3"/>
    <mergeCell ref="C12:C18"/>
    <mergeCell ref="B2:D3"/>
    <mergeCell ref="A12:A13"/>
    <mergeCell ref="B12:B13"/>
    <mergeCell ref="K12:K19"/>
    <mergeCell ref="A19:B19"/>
    <mergeCell ref="A11:L11"/>
    <mergeCell ref="G12:G19"/>
    <mergeCell ref="H12:H19"/>
    <mergeCell ref="A9:L9"/>
    <mergeCell ref="A10:L10"/>
    <mergeCell ref="A82:B82"/>
    <mergeCell ref="B43:D44"/>
    <mergeCell ref="I43:L44"/>
    <mergeCell ref="A52:L52"/>
    <mergeCell ref="A53:A54"/>
    <mergeCell ref="B53:B54"/>
    <mergeCell ref="C53:C59"/>
    <mergeCell ref="G53:G60"/>
    <mergeCell ref="H53:H60"/>
    <mergeCell ref="K53:K60"/>
    <mergeCell ref="A60:B60"/>
    <mergeCell ref="C69:C74"/>
    <mergeCell ref="A75:B75"/>
    <mergeCell ref="C76:C81"/>
  </mergeCells>
  <conditionalFormatting sqref="I41:L41">
    <cfRule type="cellIs" dxfId="11" priority="21" operator="greaterThan">
      <formula>#REF!</formula>
    </cfRule>
  </conditionalFormatting>
  <conditionalFormatting sqref="I41">
    <cfRule type="cellIs" dxfId="10" priority="22" operator="greaterThan">
      <formula>#REF!</formula>
    </cfRule>
  </conditionalFormatting>
  <conditionalFormatting sqref="J41">
    <cfRule type="cellIs" dxfId="9" priority="16" operator="greaterThan">
      <formula>#REF!</formula>
    </cfRule>
  </conditionalFormatting>
  <conditionalFormatting sqref="K41">
    <cfRule type="cellIs" dxfId="8" priority="19" operator="greaterThan">
      <formula>#REF!</formula>
    </cfRule>
  </conditionalFormatting>
  <conditionalFormatting sqref="J41">
    <cfRule type="cellIs" dxfId="7" priority="14" operator="greaterThan">
      <formula>#REF!</formula>
    </cfRule>
  </conditionalFormatting>
  <conditionalFormatting sqref="I41">
    <cfRule type="cellIs" dxfId="6" priority="13" operator="greaterThan">
      <formula>#REF!</formula>
    </cfRule>
  </conditionalFormatting>
  <conditionalFormatting sqref="I82:L82">
    <cfRule type="cellIs" dxfId="5" priority="10" operator="greaterThan">
      <formula>#REF!</formula>
    </cfRule>
  </conditionalFormatting>
  <conditionalFormatting sqref="I82">
    <cfRule type="cellIs" dxfId="4" priority="11" operator="greaterThan">
      <formula>#REF!</formula>
    </cfRule>
  </conditionalFormatting>
  <conditionalFormatting sqref="J82">
    <cfRule type="cellIs" dxfId="3" priority="5" operator="greaterThan">
      <formula>#REF!</formula>
    </cfRule>
  </conditionalFormatting>
  <conditionalFormatting sqref="K82">
    <cfRule type="cellIs" dxfId="2" priority="8" operator="greaterThan">
      <formula>#REF!</formula>
    </cfRule>
  </conditionalFormatting>
  <conditionalFormatting sqref="J82">
    <cfRule type="cellIs" dxfId="1" priority="3" operator="greaterThan">
      <formula>#REF!</formula>
    </cfRule>
  </conditionalFormatting>
  <conditionalFormatting sqref="I82">
    <cfRule type="cellIs" dxfId="0" priority="2" operator="greaterThan">
      <formula>#REF!</formula>
    </cfRule>
  </conditionalFormatting>
  <pageMargins left="0.25" right="0.25" top="0.4" bottom="0.4" header="0.3" footer="0.05"/>
  <pageSetup orientation="portrait" r:id="rId3"/>
  <headerFooter>
    <oddFooter>&amp;C&amp;"Arial,Regular"&amp;9&amp;A; Page &amp;P&amp;R&amp;"Arial,Regular"&amp;9Rev. 2022</oddFooter>
  </headerFooter>
  <rowBreaks count="1" manualBreakCount="1">
    <brk id="41" max="16383"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CA877-FA71-44F8-A2EC-E12851C3CF9C}">
  <dimension ref="A1:J37"/>
  <sheetViews>
    <sheetView topLeftCell="E1" workbookViewId="0">
      <selection activeCell="J4" sqref="J4"/>
    </sheetView>
  </sheetViews>
  <sheetFormatPr defaultRowHeight="14.4" x14ac:dyDescent="0.3"/>
  <cols>
    <col min="1" max="1" width="30.44140625" customWidth="1"/>
    <col min="3" max="3" width="78" bestFit="1" customWidth="1"/>
    <col min="7" max="7" width="78" bestFit="1" customWidth="1"/>
    <col min="8" max="8" width="12.44140625" bestFit="1" customWidth="1"/>
  </cols>
  <sheetData>
    <row r="1" spans="1:10" x14ac:dyDescent="0.3">
      <c r="A1" t="s">
        <v>122</v>
      </c>
      <c r="C1" t="s">
        <v>129</v>
      </c>
      <c r="D1" t="s">
        <v>130</v>
      </c>
      <c r="G1" t="s">
        <v>172</v>
      </c>
      <c r="H1" t="s">
        <v>130</v>
      </c>
      <c r="J1" t="s">
        <v>123</v>
      </c>
    </row>
    <row r="2" spans="1:10" x14ac:dyDescent="0.3">
      <c r="A2" t="s">
        <v>123</v>
      </c>
      <c r="C2" t="s">
        <v>123</v>
      </c>
      <c r="G2" t="s">
        <v>132</v>
      </c>
      <c r="H2" t="s">
        <v>166</v>
      </c>
      <c r="J2" t="s">
        <v>192</v>
      </c>
    </row>
    <row r="3" spans="1:10" x14ac:dyDescent="0.3">
      <c r="A3" t="s">
        <v>124</v>
      </c>
      <c r="C3" t="s">
        <v>131</v>
      </c>
      <c r="D3" t="s">
        <v>166</v>
      </c>
      <c r="G3" t="s">
        <v>134</v>
      </c>
      <c r="H3" t="s">
        <v>168</v>
      </c>
      <c r="J3" t="s">
        <v>193</v>
      </c>
    </row>
    <row r="4" spans="1:10" x14ac:dyDescent="0.3">
      <c r="A4" t="s">
        <v>125</v>
      </c>
      <c r="C4" t="s">
        <v>132</v>
      </c>
      <c r="D4" t="s">
        <v>166</v>
      </c>
      <c r="G4" t="s">
        <v>135</v>
      </c>
      <c r="H4" t="s">
        <v>169</v>
      </c>
    </row>
    <row r="5" spans="1:10" x14ac:dyDescent="0.3">
      <c r="A5" t="s">
        <v>126</v>
      </c>
      <c r="C5" t="s">
        <v>133</v>
      </c>
      <c r="D5" t="s">
        <v>167</v>
      </c>
      <c r="G5" t="s">
        <v>131</v>
      </c>
      <c r="H5" t="s">
        <v>166</v>
      </c>
    </row>
    <row r="6" spans="1:10" x14ac:dyDescent="0.3">
      <c r="A6" t="s">
        <v>127</v>
      </c>
      <c r="C6" t="s">
        <v>134</v>
      </c>
      <c r="D6" t="s">
        <v>168</v>
      </c>
      <c r="G6" t="s">
        <v>137</v>
      </c>
      <c r="H6" t="s">
        <v>167</v>
      </c>
    </row>
    <row r="7" spans="1:10" x14ac:dyDescent="0.3">
      <c r="C7" t="s">
        <v>135</v>
      </c>
      <c r="D7" t="s">
        <v>169</v>
      </c>
      <c r="G7" t="s">
        <v>136</v>
      </c>
      <c r="H7" t="s">
        <v>170</v>
      </c>
    </row>
    <row r="8" spans="1:10" x14ac:dyDescent="0.3">
      <c r="C8" t="s">
        <v>136</v>
      </c>
      <c r="D8" t="s">
        <v>170</v>
      </c>
      <c r="G8" t="s">
        <v>138</v>
      </c>
      <c r="H8" t="s">
        <v>171</v>
      </c>
    </row>
    <row r="9" spans="1:10" x14ac:dyDescent="0.3">
      <c r="C9" t="s">
        <v>137</v>
      </c>
      <c r="D9" t="s">
        <v>167</v>
      </c>
      <c r="G9" t="s">
        <v>140</v>
      </c>
      <c r="H9" t="s">
        <v>169</v>
      </c>
    </row>
    <row r="10" spans="1:10" x14ac:dyDescent="0.3">
      <c r="C10" t="s">
        <v>138</v>
      </c>
      <c r="D10" t="s">
        <v>171</v>
      </c>
      <c r="G10" t="s">
        <v>139</v>
      </c>
      <c r="H10" t="s">
        <v>168</v>
      </c>
    </row>
    <row r="11" spans="1:10" x14ac:dyDescent="0.3">
      <c r="C11" t="s">
        <v>139</v>
      </c>
      <c r="D11" t="s">
        <v>168</v>
      </c>
      <c r="G11" t="s">
        <v>141</v>
      </c>
      <c r="H11" t="s">
        <v>171</v>
      </c>
    </row>
    <row r="12" spans="1:10" x14ac:dyDescent="0.3">
      <c r="C12" t="s">
        <v>140</v>
      </c>
      <c r="D12" t="s">
        <v>169</v>
      </c>
      <c r="G12" t="s">
        <v>143</v>
      </c>
      <c r="H12" t="s">
        <v>169</v>
      </c>
    </row>
    <row r="13" spans="1:10" x14ac:dyDescent="0.3">
      <c r="C13" t="s">
        <v>141</v>
      </c>
      <c r="D13" t="s">
        <v>171</v>
      </c>
      <c r="G13" t="s">
        <v>142</v>
      </c>
      <c r="H13" t="s">
        <v>171</v>
      </c>
    </row>
    <row r="14" spans="1:10" x14ac:dyDescent="0.3">
      <c r="C14" t="s">
        <v>142</v>
      </c>
      <c r="D14" t="s">
        <v>171</v>
      </c>
      <c r="G14" t="s">
        <v>144</v>
      </c>
      <c r="H14" t="s">
        <v>167</v>
      </c>
    </row>
    <row r="15" spans="1:10" x14ac:dyDescent="0.3">
      <c r="C15" t="s">
        <v>143</v>
      </c>
      <c r="D15" t="s">
        <v>169</v>
      </c>
      <c r="G15" t="s">
        <v>145</v>
      </c>
      <c r="H15" t="s">
        <v>167</v>
      </c>
    </row>
    <row r="16" spans="1:10" x14ac:dyDescent="0.3">
      <c r="C16" t="s">
        <v>144</v>
      </c>
      <c r="D16" t="s">
        <v>167</v>
      </c>
      <c r="G16" t="s">
        <v>147</v>
      </c>
      <c r="H16" t="s">
        <v>168</v>
      </c>
    </row>
    <row r="17" spans="3:8" x14ac:dyDescent="0.3">
      <c r="C17" t="s">
        <v>145</v>
      </c>
      <c r="D17" t="s">
        <v>167</v>
      </c>
      <c r="G17" t="s">
        <v>146</v>
      </c>
      <c r="H17" t="s">
        <v>166</v>
      </c>
    </row>
    <row r="18" spans="3:8" x14ac:dyDescent="0.3">
      <c r="C18" t="s">
        <v>146</v>
      </c>
      <c r="D18" t="s">
        <v>166</v>
      </c>
      <c r="G18" t="s">
        <v>149</v>
      </c>
      <c r="H18" t="s">
        <v>168</v>
      </c>
    </row>
    <row r="19" spans="3:8" x14ac:dyDescent="0.3">
      <c r="C19" t="s">
        <v>147</v>
      </c>
      <c r="D19" t="s">
        <v>168</v>
      </c>
      <c r="G19" t="s">
        <v>148</v>
      </c>
      <c r="H19" t="s">
        <v>166</v>
      </c>
    </row>
    <row r="20" spans="3:8" x14ac:dyDescent="0.3">
      <c r="C20" t="s">
        <v>148</v>
      </c>
      <c r="D20" t="s">
        <v>166</v>
      </c>
      <c r="G20" t="s">
        <v>150</v>
      </c>
      <c r="H20" t="s">
        <v>167</v>
      </c>
    </row>
    <row r="21" spans="3:8" x14ac:dyDescent="0.3">
      <c r="C21" t="s">
        <v>149</v>
      </c>
      <c r="D21" t="s">
        <v>168</v>
      </c>
      <c r="G21" t="s">
        <v>151</v>
      </c>
      <c r="H21" t="s">
        <v>171</v>
      </c>
    </row>
    <row r="22" spans="3:8" x14ac:dyDescent="0.3">
      <c r="C22" t="s">
        <v>150</v>
      </c>
      <c r="D22" t="s">
        <v>167</v>
      </c>
      <c r="G22" t="s">
        <v>154</v>
      </c>
      <c r="H22" t="s">
        <v>169</v>
      </c>
    </row>
    <row r="23" spans="3:8" x14ac:dyDescent="0.3">
      <c r="C23" t="s">
        <v>151</v>
      </c>
      <c r="D23" t="s">
        <v>171</v>
      </c>
      <c r="G23" t="s">
        <v>153</v>
      </c>
      <c r="H23" t="s">
        <v>168</v>
      </c>
    </row>
    <row r="24" spans="3:8" x14ac:dyDescent="0.3">
      <c r="C24" t="s">
        <v>152</v>
      </c>
      <c r="D24" t="s">
        <v>166</v>
      </c>
      <c r="G24" t="s">
        <v>152</v>
      </c>
      <c r="H24" t="s">
        <v>166</v>
      </c>
    </row>
    <row r="25" spans="3:8" x14ac:dyDescent="0.3">
      <c r="C25" t="s">
        <v>153</v>
      </c>
      <c r="D25" t="s">
        <v>168</v>
      </c>
      <c r="G25" t="s">
        <v>155</v>
      </c>
      <c r="H25" t="s">
        <v>168</v>
      </c>
    </row>
    <row r="26" spans="3:8" x14ac:dyDescent="0.3">
      <c r="C26" t="s">
        <v>154</v>
      </c>
      <c r="D26" t="s">
        <v>169</v>
      </c>
      <c r="G26" t="s">
        <v>156</v>
      </c>
      <c r="H26" t="s">
        <v>169</v>
      </c>
    </row>
    <row r="27" spans="3:8" x14ac:dyDescent="0.3">
      <c r="C27" t="s">
        <v>155</v>
      </c>
      <c r="D27" t="s">
        <v>168</v>
      </c>
      <c r="G27" t="s">
        <v>123</v>
      </c>
      <c r="H27" t="s">
        <v>173</v>
      </c>
    </row>
    <row r="28" spans="3:8" x14ac:dyDescent="0.3">
      <c r="C28" t="s">
        <v>156</v>
      </c>
      <c r="D28" t="s">
        <v>169</v>
      </c>
      <c r="G28" t="s">
        <v>133</v>
      </c>
      <c r="H28" t="s">
        <v>167</v>
      </c>
    </row>
    <row r="29" spans="3:8" x14ac:dyDescent="0.3">
      <c r="C29" t="s">
        <v>157</v>
      </c>
      <c r="D29" t="s">
        <v>168</v>
      </c>
      <c r="G29" t="s">
        <v>157</v>
      </c>
      <c r="H29" t="s">
        <v>168</v>
      </c>
    </row>
    <row r="30" spans="3:8" x14ac:dyDescent="0.3">
      <c r="C30" t="s">
        <v>158</v>
      </c>
      <c r="D30" t="s">
        <v>166</v>
      </c>
      <c r="G30" t="s">
        <v>158</v>
      </c>
      <c r="H30" t="s">
        <v>166</v>
      </c>
    </row>
    <row r="31" spans="3:8" x14ac:dyDescent="0.3">
      <c r="C31" t="s">
        <v>159</v>
      </c>
      <c r="D31" t="s">
        <v>171</v>
      </c>
      <c r="G31" t="s">
        <v>159</v>
      </c>
      <c r="H31" t="s">
        <v>171</v>
      </c>
    </row>
    <row r="32" spans="3:8" x14ac:dyDescent="0.3">
      <c r="C32" t="s">
        <v>160</v>
      </c>
      <c r="D32" t="s">
        <v>166</v>
      </c>
      <c r="G32" t="s">
        <v>162</v>
      </c>
      <c r="H32" t="s">
        <v>169</v>
      </c>
    </row>
    <row r="33" spans="3:8" x14ac:dyDescent="0.3">
      <c r="C33" t="s">
        <v>161</v>
      </c>
      <c r="D33" t="s">
        <v>168</v>
      </c>
      <c r="G33" t="s">
        <v>161</v>
      </c>
      <c r="H33" t="s">
        <v>168</v>
      </c>
    </row>
    <row r="34" spans="3:8" x14ac:dyDescent="0.3">
      <c r="C34" t="s">
        <v>162</v>
      </c>
      <c r="D34" t="s">
        <v>169</v>
      </c>
      <c r="G34" t="s">
        <v>160</v>
      </c>
      <c r="H34" t="s">
        <v>166</v>
      </c>
    </row>
    <row r="35" spans="3:8" x14ac:dyDescent="0.3">
      <c r="C35" t="s">
        <v>163</v>
      </c>
      <c r="D35" t="s">
        <v>171</v>
      </c>
      <c r="G35" t="s">
        <v>163</v>
      </c>
      <c r="H35" t="s">
        <v>171</v>
      </c>
    </row>
    <row r="36" spans="3:8" x14ac:dyDescent="0.3">
      <c r="C36" t="s">
        <v>164</v>
      </c>
      <c r="D36" t="s">
        <v>168</v>
      </c>
      <c r="G36" t="s">
        <v>164</v>
      </c>
      <c r="H36" t="s">
        <v>168</v>
      </c>
    </row>
    <row r="37" spans="3:8" x14ac:dyDescent="0.3">
      <c r="C37" t="s">
        <v>165</v>
      </c>
      <c r="D37" t="s">
        <v>169</v>
      </c>
      <c r="G37" t="s">
        <v>165</v>
      </c>
      <c r="H37" t="s">
        <v>169</v>
      </c>
    </row>
  </sheetData>
  <sheetProtection algorithmName="SHA-512" hashValue="UgiubIjvKwY91jsz13iwXpvVyMJYRniGKUw+3oecSlEn6d9Z0sVcAIX1xS45Ge3NGcMZ9jzTBkkWVWSWrjUasg==" saltValue="96xvUPrblLnibbzselvKeQ==" spinCount="100000" sheet="1" objects="1" scenarios="1"/>
  <sortState xmlns:xlrd2="http://schemas.microsoft.com/office/spreadsheetml/2017/richdata2" ref="G2:H37">
    <sortCondition ref="G2:G3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13c68978-3c73-4e1d-a5d3-3a2046316ef0">
      <Value>4</Value>
      <Value>17</Value>
    </Category>
    <Series xmlns="308e743b-274b-486f-b30d-099d714ba672" xsi:nil="true"/>
    <Document_x0020_Description xmlns="13c68978-3c73-4e1d-a5d3-3a2046316ef0" xsi:nil="true"/>
    <Permit_x0020_Type xmlns="308e743b-274b-486f-b30d-099d714ba672">Stormwater</Permit_x0020_Type>
    <Program xmlns="1f9f35f2-f0cf-49ec-81fb-637d34c42406">WQ Permits</Program>
    <PublishingStartDate xmlns="http://schemas.microsoft.com/sharepoint/v3" xsi:nil="true"/>
    <PublishingExpirationDate xmlns="http://schemas.microsoft.com/sharepoint/v3" xsi:nil="true"/>
    <Tags xmlns="13c68978-3c73-4e1d-a5d3-3a2046316ef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0FE1FD664DD544849CB9EE83F59CB3" ma:contentTypeVersion="11" ma:contentTypeDescription="Create a new document." ma:contentTypeScope="" ma:versionID="78f206413ce503dc3001c4e267f75a83">
  <xsd:schema xmlns:xsd="http://www.w3.org/2001/XMLSchema" xmlns:xs="http://www.w3.org/2001/XMLSchema" xmlns:p="http://schemas.microsoft.com/office/2006/metadata/properties" xmlns:ns1="http://schemas.microsoft.com/sharepoint/v3" xmlns:ns2="1f9f35f2-f0cf-49ec-81fb-637d34c42406" xmlns:ns3="308e743b-274b-486f-b30d-099d714ba672" xmlns:ns4="13c68978-3c73-4e1d-a5d3-3a2046316ef0" targetNamespace="http://schemas.microsoft.com/office/2006/metadata/properties" ma:root="true" ma:fieldsID="0f1dbd39883a2665a44792a952d2f3e7" ns1:_="" ns2:_="" ns3:_="" ns4:_="">
    <xsd:import namespace="http://schemas.microsoft.com/sharepoint/v3"/>
    <xsd:import namespace="1f9f35f2-f0cf-49ec-81fb-637d34c42406"/>
    <xsd:import namespace="308e743b-274b-486f-b30d-099d714ba672"/>
    <xsd:import namespace="13c68978-3c73-4e1d-a5d3-3a2046316ef0"/>
    <xsd:element name="properties">
      <xsd:complexType>
        <xsd:sequence>
          <xsd:element name="documentManagement">
            <xsd:complexType>
              <xsd:all>
                <xsd:element ref="ns2:Program" minOccurs="0"/>
                <xsd:element ref="ns3:Permit_x0020_Type" minOccurs="0"/>
                <xsd:element ref="ns4:Category" minOccurs="0"/>
                <xsd:element ref="ns4:Tags" minOccurs="0"/>
                <xsd:element ref="ns4:Document_x0020_Description" minOccurs="0"/>
                <xsd:element ref="ns1:PublishingStartDate" minOccurs="0"/>
                <xsd:element ref="ns1:PublishingExpirationDate" minOccurs="0"/>
                <xsd:element ref="ns4:Category_x003a_CSS_x0020_Class_x0020_Name" minOccurs="0"/>
                <xsd:element ref="ns3:Ser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xsd:simpleType>
        <xsd:restriction base="dms:Unknown"/>
      </xsd:simpleType>
    </xsd:element>
    <xsd:element name="PublishingExpirationDate" ma:index="9" nillable="true" ma:displayName="Scheduling End Date"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9f35f2-f0cf-49ec-81fb-637d34c42406" elementFormDefault="qualified">
    <xsd:import namespace="http://schemas.microsoft.com/office/2006/documentManagement/types"/>
    <xsd:import namespace="http://schemas.microsoft.com/office/infopath/2007/PartnerControls"/>
    <xsd:element name="Program" ma:index="2" nillable="true" ma:displayName="Programs/Projects" ma:default="Select..." ma:format="Dropdown" ma:internalName="Program0">
      <xsd:simpleType>
        <xsd:restriction base="dms:Choice">
          <xsd:enumeration value="Select..."/>
          <xsd:enumeration value="AQ Monitoring"/>
          <xsd:enumeration value="AQ Permitting"/>
          <xsd:enumeration value="Air Toxics"/>
          <xsd:enumeration value="Asbestos"/>
          <xsd:enumeration value="Ballast Water"/>
          <xsd:enumeration value="Biosolids"/>
          <xsd:enumeration value="Brownfields"/>
          <xsd:enumeration value="Burning"/>
          <xsd:enumeration value="Clean Fuels"/>
          <xsd:enumeration value="CWSRF"/>
          <xsd:enumeration value="Compliance and Enforcement"/>
          <xsd:enumeration value="Composting"/>
          <xsd:enumeration value="Conversion Technology"/>
          <xsd:enumeration value="Disposal"/>
          <xsd:enumeration value="Drinking Water Protection"/>
          <xsd:enumeration value="Dry Cleaners"/>
          <xsd:enumeration value="E-Cycles"/>
          <xsd:enumeration value="Emergency Response"/>
          <xsd:enumeration value="ECO"/>
          <xsd:enumeration value="Environmental Cleanup"/>
          <xsd:enumeration value="Food Waste"/>
          <xsd:enumeration value="Gasoline Vapor Recovery"/>
          <xsd:enumeration value="Green Building"/>
          <xsd:enumeration value="GHG"/>
          <xsd:enumeration value="Groundwater"/>
          <xsd:enumeration value="Hazardous Waste"/>
          <xsd:enumeration value="Heat Smart"/>
          <xsd:enumeration value="HOT"/>
          <xsd:enumeration value="Household Hazardous Waste"/>
          <xsd:enumeration value="Industrial Pretreatment"/>
          <xsd:enumeration value="Infectious Waste"/>
          <xsd:enumeration value="LUST"/>
          <xsd:enumeration value="Materials Management"/>
          <xsd:enumeration value="Mercury"/>
          <xsd:enumeration value="Nonpoint Source"/>
          <xsd:enumeration value="Nuisance Odor"/>
          <xsd:enumeration value="Onsite Septic"/>
          <xsd:enumeration value="Clean Diesel"/>
          <xsd:enumeration value="Clean Fuels"/>
          <xsd:enumeration value="E-Cycles"/>
          <xsd:enumeration value="LEV"/>
          <xsd:enumeration value="Paint"/>
          <xsd:enumeration value="Pesticide Stewardship"/>
          <xsd:enumeration value="Product Stewardship"/>
          <xsd:enumeration value="PPA"/>
          <xsd:enumeration value="Toxics Reduction"/>
          <xsd:enumeration value="Regional Solutions"/>
          <xsd:enumeration value="Section 401 Hydropower"/>
          <xsd:enumeration value="Section 401 Removal and Fill"/>
          <xsd:enumeration value="Site Assessment"/>
          <xsd:enumeration value="Small Business Assistance"/>
          <xsd:enumeration value="Solid Waste Disposal"/>
          <xsd:enumeration value="Solid Waste Permits"/>
          <xsd:enumeration value="Supplemental Environmental Projects"/>
          <xsd:enumeration value="Tanks Program"/>
          <xsd:enumeration value="TMDL"/>
          <xsd:enumeration value="Tribal Relations"/>
          <xsd:enumeration value="UIC"/>
          <xsd:enumeration value="Universal Waste"/>
          <xsd:enumeration value="UST"/>
          <xsd:enumeration value="VIP"/>
          <xsd:enumeration value="Waste Prevention and Reuse"/>
          <xsd:enumeration value="Waste Recovery"/>
          <xsd:enumeration value="Wastewater Operator Certification"/>
          <xsd:enumeration value="WQ Assessment"/>
          <xsd:enumeration value="WQ Credit Trading"/>
          <xsd:enumeration value="WQ Monitoring"/>
          <xsd:enumeration value="WQ Permits"/>
          <xsd:enumeration value="WQ Standards"/>
          <xsd:enumeration value="WQ Toxics Monitoring"/>
          <xsd:enumeration value="Water Reuse"/>
          <xsd:enumeration value="Wood Stoves"/>
          <xsd:enumeration value="Columbia Slough"/>
          <xsd:enumeration value="NoPo Odor"/>
          <xsd:enumeration value="Jordan Cove"/>
          <xsd:enumeration value="Portland Harbor"/>
          <xsd:enumeration value="Columbia Pacific Bio-Refinery"/>
          <xsd:enumeration value="AmeriTies"/>
          <xsd:enumeration value="Ashland Railroad"/>
          <xsd:enumeration value="Bullseye Glass"/>
          <xsd:enumeration value="Coyote Island"/>
          <xsd:enumeration value="Daimler Trucks"/>
          <xsd:enumeration value="Gasoline Terminals NW Portland"/>
          <xsd:enumeration value="Grimm's Fuel"/>
          <xsd:enumeration value="Hollingsworth &amp; Vose"/>
          <xsd:enumeration value="Intel"/>
          <xsd:enumeration value="PGE Boardman"/>
          <xsd:enumeration value="Precision Castparts"/>
          <xsd:enumeration value="Riverbend Landfill"/>
          <xsd:enumeration value="Umatilla Chemical Depot"/>
          <xsd:enumeration value="Uroboros Glass"/>
          <xsd:enumeration value="VW"/>
          <xsd:enumeration value="Greenhouse Gas/Climate"/>
        </xsd:restriction>
      </xsd:simpleType>
    </xsd:element>
  </xsd:schema>
  <xsd:schema xmlns:xsd="http://www.w3.org/2001/XMLSchema" xmlns:xs="http://www.w3.org/2001/XMLSchema" xmlns:dms="http://schemas.microsoft.com/office/2006/documentManagement/types" xmlns:pc="http://schemas.microsoft.com/office/infopath/2007/PartnerControls" targetNamespace="308e743b-274b-486f-b30d-099d714ba672" elementFormDefault="qualified">
    <xsd:import namespace="http://schemas.microsoft.com/office/2006/documentManagement/types"/>
    <xsd:import namespace="http://schemas.microsoft.com/office/infopath/2007/PartnerControls"/>
    <xsd:element name="Permit_x0020_Type" ma:index="3" nillable="true" ma:displayName="Permit Type" ma:default="Misc." ma:format="Dropdown" ma:internalName="Permit_x0020_Type">
      <xsd:simpleType>
        <xsd:restriction base="dms:Choice">
          <xsd:enumeration value="Misc."/>
          <xsd:enumeration value="Permitted Facility"/>
          <xsd:enumeration value="Basic ACDP"/>
          <xsd:enumeration value="General ACDP"/>
          <xsd:enumeration value="Simple, Standard and Constr ACDP"/>
          <xsd:enumeration value="Title V"/>
          <xsd:enumeration value="Hazardous Waste"/>
          <xsd:enumeration value="Solid Waste"/>
          <xsd:enumeration value="Graywater"/>
          <xsd:enumeration value="MS4"/>
          <xsd:enumeration value="Mining"/>
          <xsd:enumeration value="NPDES"/>
          <xsd:enumeration value="Stormwater"/>
          <xsd:enumeration value="Wastewater"/>
          <xsd:enumeration value="WPCF"/>
        </xsd:restriction>
      </xsd:simpleType>
    </xsd:element>
    <xsd:element name="Series" ma:index="16" nillable="true" ma:displayName="Series" ma:description="For ACDP and TV permits" ma:format="Dropdown" ma:internalName="Series">
      <xsd:simpleType>
        <xsd:restriction base="dms:Choice">
          <xsd:enumeration value="Administrative Forms (series AQ100)"/>
          <xsd:enumeration value="Administrative &amp; General Facility Information (Series AP100)"/>
          <xsd:enumeration value="Device and Equipment Forms (Series 200)"/>
          <xsd:enumeration value="Pollution Prevention and Control Devices (Series 300)"/>
          <xsd:enumeration value="Emissions Forms (Series 400)"/>
          <xsd:enumeration value="Applicable Requirements (Series AR400)"/>
          <xsd:enumeration value="Emission Factors (Series EF)"/>
          <xsd:enumeration value="Emissions Data (Series ED600)"/>
          <xsd:enumeration value="Emissions Unit Summary (Series EU500)"/>
          <xsd:enumeration value="Facility Device/Process Description (Series DV200)"/>
          <xsd:enumeration value="Miscellaneous (Series MF800)"/>
          <xsd:enumeration value="Modification Forms (Series MD900)"/>
          <xsd:enumeration value="Monitoring and Testing (Series CP700)"/>
          <xsd:enumeration value="Pollution Control Device Description (Series CD300)"/>
        </xsd:restriction>
      </xsd:simpleType>
    </xsd:element>
  </xsd:schema>
  <xsd:schema xmlns:xsd="http://www.w3.org/2001/XMLSchema" xmlns:xs="http://www.w3.org/2001/XMLSchema" xmlns:dms="http://schemas.microsoft.com/office/2006/documentManagement/types" xmlns:pc="http://schemas.microsoft.com/office/infopath/2007/PartnerControls" targetNamespace="13c68978-3c73-4e1d-a5d3-3a2046316ef0" elementFormDefault="qualified">
    <xsd:import namespace="http://schemas.microsoft.com/office/2006/documentManagement/types"/>
    <xsd:import namespace="http://schemas.microsoft.com/office/infopath/2007/PartnerControls"/>
    <xsd:element name="Category" ma:index="4" nillable="true" ma:displayName="Category" ma:list="{87d27fa1-96e4-4a34-8cb8-502a3eb36927}" ma:internalName="Category" ma:showField="Full_x0020_Title" ma:web="ff90a875-b49c-40de-9556-a35ae4f67e29">
      <xsd:complexType>
        <xsd:complexContent>
          <xsd:extension base="dms:MultiChoiceLookup">
            <xsd:sequence>
              <xsd:element name="Value" type="dms:Lookup" maxOccurs="unbounded" minOccurs="0" nillable="true"/>
            </xsd:sequence>
          </xsd:extension>
        </xsd:complexContent>
      </xsd:complexType>
    </xsd:element>
    <xsd:element name="Tags" ma:index="5" nillable="true" ma:displayName="Tags" ma:internalName="Tags">
      <xsd:simpleType>
        <xsd:restriction base="dms:Text">
          <xsd:maxLength value="255"/>
        </xsd:restriction>
      </xsd:simpleType>
    </xsd:element>
    <xsd:element name="Document_x0020_Description" ma:index="6" nillable="true" ma:displayName="Document Description" ma:internalName="Document_x0020_Description">
      <xsd:simpleType>
        <xsd:restriction base="dms:Note">
          <xsd:maxLength value="255"/>
        </xsd:restriction>
      </xsd:simpleType>
    </xsd:element>
    <xsd:element name="Category_x003a_CSS_x0020_Class_x0020_Name" ma:index="12" nillable="true" ma:displayName="Category:CSS Class Name" ma:list="{87d27fa1-96e4-4a34-8cb8-502a3eb36927}" ma:internalName="Category_x003a_CSS_x0020_Class_x0020_Name" ma:readOnly="true" ma:showField="CSS_x0020_Class_x0020_Name" ma:web="ff90a875-b49c-40de-9556-a35ae4f67e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y V 1 M U 0 2 F 4 z C k A A A A 9 Q A A A B I A H A B D b 2 5 m a W c v U G F j a 2 F n Z S 5 4 b W w g o h g A K K A U A A A A A A A A A A A A A A A A A A A A A A A A A A A A h Y + x D o I w G I R f h X S n L T U m S H 7 K 4 C q J C d G 4 N q V C I x R D i + X d H H w k X 0 G M o m 6 O 9 9 1 d c n e / 3 i A b 2 y a 4 q N 7 q z q Q o w h Q F y s i u 1 K Z K 0 e C O Y Y w y D l s h T 6 J S w R Q 2 N h m t T l H t 3 D k h x H u P / Q J 3 f U U Y p R E 5 5 J t C 1 q o V o T b W C S M V + r T K / y 3 E Y f 8 a w x l e U b y M G a Z A Z g a 5 N l + f T X O f 7 g + E 9 d C 4 o V d c m X B X A J k l k P c F / g B Q S w M E F A A C A A g A y V 1 M 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l d T F M o i k e 4 D g A A A B E A A A A T A B w A R m 9 y b X V s Y X M v U 2 V j d G l v b j E u b S C i G A A o o B Q A A A A A A A A A A A A A A A A A A A A A A A A A A A A r T k 0 u y c z P U w i G 0 I b W A F B L A Q I t A B Q A A g A I A M l d T F N N h e M w p A A A A P U A A A A S A A A A A A A A A A A A A A A A A A A A A A B D b 2 5 m a W c v U G F j a 2 F n Z S 5 4 b W x Q S w E C L Q A U A A I A C A D J X U x T D 8 r p q 6 Q A A A D p A A A A E w A A A A A A A A A A A A A A A A D w A A A A W 0 N v b n R l b n R f V H l w Z X N d L n h t b F B L A Q I t A B Q A A g A I A M l d T F M 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J Y x h C x 3 m O Q Z 0 u t 1 E K M l V 7 A A A A A A I A A A A A A A N m A A D A A A A A E A A A A C Z t 5 o Z T O s 5 x V 3 k V + t S C 7 B 8 A A A A A B I A A A K A A A A A Q A A A A v J h E r 1 9 h L q P f 7 3 C j W Q i O e V A A A A B 8 2 g i m c k r x K H 7 3 / t U a I 9 4 J e S z + e J 5 o V 4 B Z 9 a R w I 1 s L L / v H h v F v F N c T J b h x k F + c n V i 8 Q y 8 w k t j 3 q q K a j l + N k j q / X n f z 4 Y 1 Q D D c H Z w q o n 8 r e U x Q A A A C + / 2 r N A A F Q P j B i 2 I D m N M F y P 5 i 6 T 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8C1B2-B130-4DCF-81C4-B1F24B2F2C0D}">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13c68978-3c73-4e1d-a5d3-3a2046316ef0"/>
    <ds:schemaRef ds:uri="1f9f35f2-f0cf-49ec-81fb-637d34c42406"/>
    <ds:schemaRef ds:uri="http://schemas.microsoft.com/office/2006/documentManagement/types"/>
    <ds:schemaRef ds:uri="308e743b-274b-486f-b30d-099d714ba672"/>
    <ds:schemaRef ds:uri="http://schemas.microsoft.com/sharepoint/v3"/>
    <ds:schemaRef ds:uri="http://purl.org/dc/dcmitype/"/>
  </ds:schemaRefs>
</ds:datastoreItem>
</file>

<file path=customXml/itemProps2.xml><?xml version="1.0" encoding="utf-8"?>
<ds:datastoreItem xmlns:ds="http://schemas.openxmlformats.org/officeDocument/2006/customXml" ds:itemID="{A34C594E-AC48-4D00-8C9E-84D110E06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9f35f2-f0cf-49ec-81fb-637d34c42406"/>
    <ds:schemaRef ds:uri="308e743b-274b-486f-b30d-099d714ba672"/>
    <ds:schemaRef ds:uri="13c68978-3c73-4e1d-a5d3-3a2046316e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4DF66E-6696-4CC5-947A-8E828A58D31F}">
  <ds:schemaRefs>
    <ds:schemaRef ds:uri="http://schemas.microsoft.com/DataMashup"/>
  </ds:schemaRefs>
</ds:datastoreItem>
</file>

<file path=customXml/itemProps4.xml><?xml version="1.0" encoding="utf-8"?>
<ds:datastoreItem xmlns:ds="http://schemas.openxmlformats.org/officeDocument/2006/customXml" ds:itemID="{2541501A-71C2-4AA2-A383-60B817C42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vt:lpstr>
      <vt:lpstr>General</vt:lpstr>
      <vt:lpstr>Columbia Slough</vt:lpstr>
      <vt:lpstr>Portland Harbor</vt:lpstr>
      <vt:lpstr>Columbia River</vt:lpstr>
      <vt:lpstr>Willamette Valley</vt:lpstr>
      <vt:lpstr>Sector</vt:lpstr>
      <vt:lpstr>Technology-based Effluent Limit</vt:lpstr>
      <vt:lpstr>setup</vt:lpstr>
      <vt:lpstr>'Columbia River'!Print_Area</vt:lpstr>
      <vt:lpstr>'Columbia Slough'!Print_Area</vt:lpstr>
      <vt:lpstr>General!Print_Area</vt:lpstr>
      <vt:lpstr>Instructions!Print_Area</vt:lpstr>
      <vt:lpstr>'Portland Harbor'!Print_Area</vt:lpstr>
      <vt:lpstr>Sector!Print_Area</vt:lpstr>
      <vt:lpstr>'Willamette Valley'!Print_Area</vt:lpstr>
      <vt:lpstr>Instructions!Print_Titles</vt:lpstr>
      <vt:lpstr>Select</vt:lpstr>
    </vt:vector>
  </TitlesOfParts>
  <Company>State of 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Discharge monitoring report 1200-Z Permit</dc:title>
  <dc:creator>Mark Riedel-Bash</dc:creator>
  <cp:keywords>1200-Z</cp:keywords>
  <cp:lastModifiedBy>RATLIFF Krista</cp:lastModifiedBy>
  <cp:lastPrinted>2022-01-07T00:51:42Z</cp:lastPrinted>
  <dcterms:created xsi:type="dcterms:W3CDTF">2016-06-10T22:03:46Z</dcterms:created>
  <dcterms:modified xsi:type="dcterms:W3CDTF">2022-01-07T01:11:17Z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0x010100DB0FE1FD664DD544849CB9EE83F59CB3</vt:lpwstr>
  </property>
</Properties>
</file>